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מחירון ועלויות" sheetId="1" r:id="rId4"/>
    <sheet state="visible" name="עלויות שכר" sheetId="2" r:id="rId5"/>
    <sheet state="visible" name="תחזית מכירות והכנסה" sheetId="3" r:id="rId6"/>
    <sheet state="visible" name="הוצאות" sheetId="4" r:id="rId7"/>
    <sheet state="visible" name="P&amp;L" sheetId="5" r:id="rId8"/>
  </sheets>
  <definedNames/>
  <calcPr/>
  <extLst>
    <ext uri="GoogleSheetsCustomDataVersion2">
      <go:sheetsCustomData xmlns:go="http://customooxmlschemas.google.com/" r:id="rId9" roundtripDataChecksum="AHnSb8tFfUZTezk8hA41XFsd9yXhVmR9X40EAIRE5rE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8">
      <text>
        <t xml:space="preserve">======
ID#AAABCE5HqKQ
    (2023-12-07 09:58:16)
מלא את השורה (מלבד בטור השנה הראשונה) על פי ערך ומועד הוצאות כספים לצורך השקעה  חד פעמית. לדוגמא, רכישת מכונה.</t>
      </text>
    </comment>
    <comment authorId="0" ref="B13">
      <text>
        <t xml:space="preserve">======
ID#AAABCE5HqKU
    (2023-12-07 09:58:16)
דוח המייצג את תזרים המזומנים בשלושת השנים הראשונות לפעילות העסק.</t>
      </text>
    </comment>
    <comment authorId="0" ref="B19">
      <text>
        <t xml:space="preserve">======
ID#AAABCE5HqKM
    (2023-12-07 09:58:16)
מלא את השורה (מלבד בטור השנה הראשונה) על פי ערך ההלוואה ומועד קבלתה.</t>
      </text>
    </comment>
  </commentList>
  <extLst>
    <ext uri="GoogleSheetsCustomDataVersion2">
      <go:sheetsCustomData xmlns:go="http://customooxmlschemas.google.com/" r:id="rId1" roundtripDataSignature="AMtx7mixxpEZhPp8Zc/m6z4glt3RAApIEg=="/>
    </ext>
  </extLst>
</comments>
</file>

<file path=xl/sharedStrings.xml><?xml version="1.0" encoding="utf-8"?>
<sst xmlns="http://schemas.openxmlformats.org/spreadsheetml/2006/main" count="388" uniqueCount="138">
  <si>
    <t>מוצר/שירות</t>
  </si>
  <si>
    <t>מחיר</t>
  </si>
  <si>
    <t>עלות מוצר</t>
  </si>
  <si>
    <t>זמן עבודה</t>
  </si>
  <si>
    <t>עלות 1</t>
  </si>
  <si>
    <t>דף נחיתה</t>
  </si>
  <si>
    <t>מוצר א</t>
  </si>
  <si>
    <t>עלות 2</t>
  </si>
  <si>
    <t>מוצר ב</t>
  </si>
  <si>
    <t>עלות 3</t>
  </si>
  <si>
    <t>מוצר ג</t>
  </si>
  <si>
    <t>עלות 4</t>
  </si>
  <si>
    <t>מוצר ד</t>
  </si>
  <si>
    <t>עלות 5</t>
  </si>
  <si>
    <t>מוצר ה</t>
  </si>
  <si>
    <t>עלות 6</t>
  </si>
  <si>
    <t>מוצר ו</t>
  </si>
  <si>
    <t>עלות 7</t>
  </si>
  <si>
    <t>מוצר ז</t>
  </si>
  <si>
    <t>עלות מכר</t>
  </si>
  <si>
    <t>לא לגעת</t>
  </si>
  <si>
    <t>מוצר ח</t>
  </si>
  <si>
    <t>רווח גולמי</t>
  </si>
  <si>
    <t>מוצר ט</t>
  </si>
  <si>
    <t>מוצר י'</t>
  </si>
  <si>
    <t>מוצר כ</t>
  </si>
  <si>
    <t>מוצר ל</t>
  </si>
  <si>
    <t>מוצר מ</t>
  </si>
  <si>
    <t>מוצר נ</t>
  </si>
  <si>
    <t>מוצר ס</t>
  </si>
  <si>
    <t>מוצר ע</t>
  </si>
  <si>
    <t>מוצר פ</t>
  </si>
  <si>
    <t>מוצר צ</t>
  </si>
  <si>
    <t>מוצר ק</t>
  </si>
  <si>
    <t>מוצר ר</t>
  </si>
  <si>
    <t>שותף</t>
  </si>
  <si>
    <t>שכר לעובד</t>
  </si>
  <si>
    <t>מקדם</t>
  </si>
  <si>
    <t>עלות מעביד</t>
  </si>
  <si>
    <t>עמלה</t>
  </si>
  <si>
    <t>הוצ נוספות</t>
  </si>
  <si>
    <t>עובדים חודשיים</t>
  </si>
  <si>
    <t>עובד א'</t>
  </si>
  <si>
    <t>עובד ב'</t>
  </si>
  <si>
    <t>עובד ג'</t>
  </si>
  <si>
    <t>עובד ד</t>
  </si>
  <si>
    <t>עובד ה</t>
  </si>
  <si>
    <t>עובד ו</t>
  </si>
  <si>
    <t>עובד ז</t>
  </si>
  <si>
    <t>עובד י</t>
  </si>
  <si>
    <t>עובד יא</t>
  </si>
  <si>
    <t>עובד יב</t>
  </si>
  <si>
    <t>עובד יג</t>
  </si>
  <si>
    <t>עובד יד</t>
  </si>
  <si>
    <t>שכר לשעה</t>
  </si>
  <si>
    <t xml:space="preserve"> עמלה</t>
  </si>
  <si>
    <t>שעות ליום ממוצע</t>
  </si>
  <si>
    <t>עובדים שעתיים</t>
  </si>
  <si>
    <t>עובד כא</t>
  </si>
  <si>
    <t>עובד כב</t>
  </si>
  <si>
    <t>עובד כג</t>
  </si>
  <si>
    <t>עובד כד</t>
  </si>
  <si>
    <t>עובד כה</t>
  </si>
  <si>
    <t>עובד כו</t>
  </si>
  <si>
    <t>חודש</t>
  </si>
  <si>
    <t>הכנסות משתנות</t>
  </si>
  <si>
    <t xml:space="preserve">ימי עבודה </t>
  </si>
  <si>
    <t>תחזית יעדים</t>
  </si>
  <si>
    <t>למלא תחזית חודשית בכמויות לכל מוצר</t>
  </si>
  <si>
    <t>סה"כ</t>
  </si>
  <si>
    <t>מוצר ט'</t>
  </si>
  <si>
    <t>תחזית הכנסה</t>
  </si>
  <si>
    <t>עלות המכר</t>
  </si>
  <si>
    <t>הכנסות קבועות</t>
  </si>
  <si>
    <t>למלא הכנסות קבועות</t>
  </si>
  <si>
    <t>הכנסה קבועה 1</t>
  </si>
  <si>
    <t>הכנסה קבועה 2</t>
  </si>
  <si>
    <t>הכנסה קבועה 3</t>
  </si>
  <si>
    <t>סה"כ הכנסות</t>
  </si>
  <si>
    <t xml:space="preserve">תקבול ממכירות </t>
  </si>
  <si>
    <t>מזומן</t>
  </si>
  <si>
    <t>שוטף +30</t>
  </si>
  <si>
    <t>3 תשלומים</t>
  </si>
  <si>
    <t>העתק לכאן את האופציה הנבחרת</t>
  </si>
  <si>
    <t>הוצאות שכר</t>
  </si>
  <si>
    <t>קבוע</t>
  </si>
  <si>
    <t>מס' עובדים</t>
  </si>
  <si>
    <t>למלא מספר עובדים</t>
  </si>
  <si>
    <t>הוצ' שכר</t>
  </si>
  <si>
    <t>סה"כ קבוע</t>
  </si>
  <si>
    <t>משתנה</t>
  </si>
  <si>
    <t>סה"כ משתנה</t>
  </si>
  <si>
    <t>סה"כ הוצ שכר</t>
  </si>
  <si>
    <t>הוצאות כלליות</t>
  </si>
  <si>
    <t>למלא הוצאות חודשיות</t>
  </si>
  <si>
    <t>שכ"ד</t>
  </si>
  <si>
    <t>ארנונה</t>
  </si>
  <si>
    <t>חשמל</t>
  </si>
  <si>
    <t>טלפון</t>
  </si>
  <si>
    <t>הוצאות משרד</t>
  </si>
  <si>
    <t>ביטוח</t>
  </si>
  <si>
    <t>בנקים ועמלות סליקה</t>
  </si>
  <si>
    <t>שונות</t>
  </si>
  <si>
    <t>גרפיקה</t>
  </si>
  <si>
    <t>הוצאה 10</t>
  </si>
  <si>
    <t>הוצאה 11</t>
  </si>
  <si>
    <t>הוצאה 12</t>
  </si>
  <si>
    <t>הוצאה 13</t>
  </si>
  <si>
    <t>הוצאה 14</t>
  </si>
  <si>
    <t>הוצאה 15</t>
  </si>
  <si>
    <t>הוצאות מכירה ושיווק</t>
  </si>
  <si>
    <t>למלא הוצ' שיווק</t>
  </si>
  <si>
    <t>הוצאה 1</t>
  </si>
  <si>
    <t>הוצאה 2</t>
  </si>
  <si>
    <t>הוצאה 3</t>
  </si>
  <si>
    <t>הוצאה 4</t>
  </si>
  <si>
    <t>הוצאה 5</t>
  </si>
  <si>
    <t>למלא הוצ' מימון</t>
  </si>
  <si>
    <t>הוצ' מימון</t>
  </si>
  <si>
    <t>למלא הוצ' מיסים</t>
  </si>
  <si>
    <t>הוצאות מיסים וגמל</t>
  </si>
  <si>
    <t>מס הכנסה</t>
  </si>
  <si>
    <t>ביטוח לאומי</t>
  </si>
  <si>
    <t>פנסיה חובה</t>
  </si>
  <si>
    <t>סה"כ הוצ' חודשיות</t>
  </si>
  <si>
    <t>הכנסות</t>
  </si>
  <si>
    <t>הוצ' כלליות</t>
  </si>
  <si>
    <t>הוצ' מכירה ושיווק</t>
  </si>
  <si>
    <t>רווח תפעולי</t>
  </si>
  <si>
    <t>רווח/הפסד לפני מס</t>
  </si>
  <si>
    <t>דוח תזרים מזומנים</t>
  </si>
  <si>
    <t xml:space="preserve">חודש </t>
  </si>
  <si>
    <t>מזומנים בתחילת החודש</t>
  </si>
  <si>
    <t xml:space="preserve">תקבולים </t>
  </si>
  <si>
    <t>הוצאות</t>
  </si>
  <si>
    <t xml:space="preserve">השקעה </t>
  </si>
  <si>
    <t>הלוואות</t>
  </si>
  <si>
    <t>מזומנים בסוף החודש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</si>
</sst>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??_ ;_ @_ "/>
  </numFmts>
  <fonts count="15">
    <font>
      <sz val="11.0"/>
      <color theme="1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/>
    <font>
      <color theme="1"/>
      <name val="Arial"/>
    </font>
    <font>
      <sz val="16.0"/>
      <color theme="1"/>
      <name val="Arial"/>
    </font>
    <font>
      <b/>
      <sz val="16.0"/>
      <color theme="1"/>
      <name val="Arial"/>
    </font>
    <font>
      <b/>
      <sz val="16.0"/>
      <color theme="0"/>
      <name val="Arial"/>
    </font>
    <font>
      <sz val="14.0"/>
      <color theme="1"/>
      <name val="Arial"/>
    </font>
    <font>
      <b/>
      <sz val="11.0"/>
      <color theme="0"/>
      <name val="Arial"/>
    </font>
    <font>
      <b/>
      <u/>
      <sz val="11.0"/>
      <color theme="1"/>
      <name val="Arial"/>
    </font>
    <font>
      <b/>
      <i/>
      <sz val="11.0"/>
      <color theme="1"/>
      <name val="Arial"/>
    </font>
    <font>
      <sz val="11.0"/>
      <color theme="0"/>
      <name val="Arial"/>
    </font>
    <font>
      <b/>
      <i/>
      <sz val="11.0"/>
      <color theme="0"/>
      <name val="Arial"/>
    </font>
    <font>
      <b/>
      <u/>
      <sz val="10.0"/>
      <color theme="1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66FF66"/>
        <bgColor rgb="FF66FF66"/>
      </patternFill>
    </fill>
    <fill>
      <patternFill patternType="solid">
        <fgColor rgb="FF00FFFF"/>
        <bgColor rgb="FF00FFFF"/>
      </patternFill>
    </fill>
    <fill>
      <patternFill patternType="solid">
        <fgColor rgb="FFE5B8B7"/>
        <bgColor rgb="FFE5B8B7"/>
      </patternFill>
    </fill>
    <fill>
      <patternFill patternType="solid">
        <fgColor rgb="FFDBE5F1"/>
        <bgColor rgb="FFDBE5F1"/>
      </patternFill>
    </fill>
    <fill>
      <patternFill patternType="solid">
        <fgColor rgb="FFC2D69B"/>
        <bgColor rgb="FFC2D69B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0070C0"/>
        <bgColor rgb="FF0070C0"/>
      </patternFill>
    </fill>
    <fill>
      <patternFill patternType="solid">
        <fgColor rgb="FFF2F2F2"/>
        <bgColor rgb="FFF2F2F2"/>
      </patternFill>
    </fill>
    <fill>
      <patternFill patternType="solid">
        <fgColor rgb="FF66FF99"/>
        <bgColor rgb="FF66FF99"/>
      </patternFill>
    </fill>
    <fill>
      <patternFill patternType="solid">
        <fgColor rgb="FFF2DBDB"/>
        <bgColor rgb="FFF2DBDB"/>
      </patternFill>
    </fill>
    <fill>
      <patternFill patternType="solid">
        <fgColor theme="4"/>
        <bgColor theme="4"/>
      </patternFill>
    </fill>
    <fill>
      <patternFill patternType="solid">
        <fgColor rgb="FF00B0F0"/>
        <bgColor rgb="FF00B0F0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FF0000"/>
        <bgColor rgb="FFFF0000"/>
      </patternFill>
    </fill>
    <fill>
      <patternFill patternType="solid">
        <fgColor rgb="FFFF0066"/>
        <bgColor rgb="FFFF0066"/>
      </patternFill>
    </fill>
    <fill>
      <patternFill patternType="solid">
        <fgColor rgb="FFFFFFCC"/>
        <bgColor rgb="FFFFFFCC"/>
      </patternFill>
    </fill>
  </fills>
  <borders count="24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</border>
    <border>
      <right style="medium">
        <color rgb="FF000000"/>
      </right>
    </border>
    <border>
      <left/>
      <right/>
      <top/>
    </border>
    <border>
      <left/>
      <right/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/>
      <right/>
      <top style="medium">
        <color rgb="FF000000"/>
      </top>
      <bottom/>
    </border>
    <border>
      <left style="medium">
        <color rgb="FF000000"/>
      </left>
      <right/>
      <top/>
    </border>
    <border>
      <left/>
      <right style="thin">
        <color rgb="FF000000"/>
      </right>
      <top/>
      <bottom/>
    </border>
    <border>
      <left style="medium">
        <color rgb="FF000000"/>
      </left>
      <right/>
    </border>
    <border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2" fontId="1" numFmtId="0" xfId="0" applyAlignment="1" applyBorder="1" applyFont="1">
      <alignment horizontal="center" readingOrder="0"/>
    </xf>
    <xf borderId="3" fillId="3" fontId="1" numFmtId="0" xfId="0" applyAlignment="1" applyBorder="1" applyFill="1" applyFont="1">
      <alignment horizontal="right" readingOrder="2"/>
    </xf>
    <xf borderId="3" fillId="3" fontId="1" numFmtId="0" xfId="0" applyAlignment="1" applyBorder="1" applyFont="1">
      <alignment horizontal="center" readingOrder="2"/>
    </xf>
    <xf borderId="0" fillId="0" fontId="2" numFmtId="0" xfId="0" applyAlignment="1" applyFont="1">
      <alignment horizontal="right" readingOrder="2"/>
    </xf>
    <xf borderId="4" fillId="4" fontId="2" numFmtId="0" xfId="0" applyBorder="1" applyFill="1" applyFont="1"/>
    <xf borderId="5" fillId="4" fontId="2" numFmtId="0" xfId="0" applyBorder="1" applyFont="1"/>
    <xf borderId="0" fillId="0" fontId="2" numFmtId="0" xfId="0" applyAlignment="1" applyFont="1">
      <alignment horizontal="center" readingOrder="2"/>
    </xf>
    <xf borderId="6" fillId="0" fontId="1" numFmtId="0" xfId="0" applyAlignment="1" applyBorder="1" applyFont="1">
      <alignment horizontal="center" readingOrder="2"/>
    </xf>
    <xf borderId="7" fillId="0" fontId="2" numFmtId="0" xfId="0" applyAlignment="1" applyBorder="1" applyFont="1">
      <alignment horizontal="center" readingOrder="2"/>
    </xf>
    <xf borderId="3" fillId="5" fontId="1" numFmtId="0" xfId="0" applyAlignment="1" applyBorder="1" applyFill="1" applyFont="1">
      <alignment horizontal="center" readingOrder="2"/>
    </xf>
    <xf borderId="8" fillId="4" fontId="2" numFmtId="0" xfId="0" applyAlignment="1" applyBorder="1" applyFont="1">
      <alignment horizontal="center" readingOrder="2" vertical="center"/>
    </xf>
    <xf borderId="3" fillId="6" fontId="1" numFmtId="0" xfId="0" applyAlignment="1" applyBorder="1" applyFill="1" applyFont="1">
      <alignment horizontal="right" readingOrder="2"/>
    </xf>
    <xf borderId="3" fillId="6" fontId="1" numFmtId="0" xfId="0" applyAlignment="1" applyBorder="1" applyFont="1">
      <alignment horizontal="center" readingOrder="2"/>
    </xf>
    <xf borderId="9" fillId="0" fontId="3" numFmtId="0" xfId="0" applyBorder="1" applyFont="1"/>
    <xf borderId="10" fillId="0" fontId="1" numFmtId="0" xfId="0" applyAlignment="1" applyBorder="1" applyFont="1">
      <alignment horizontal="center" readingOrder="2"/>
    </xf>
    <xf borderId="11" fillId="0" fontId="2" numFmtId="0" xfId="0" applyAlignment="1" applyBorder="1" applyFont="1">
      <alignment horizontal="center" readingOrder="2"/>
    </xf>
    <xf borderId="3" fillId="3" fontId="1" numFmtId="0" xfId="0" applyAlignment="1" applyBorder="1" applyFont="1">
      <alignment readingOrder="0"/>
    </xf>
    <xf borderId="3" fillId="3" fontId="1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0" fillId="0" fontId="2" numFmtId="0" xfId="0" applyAlignment="1" applyFont="1">
      <alignment horizontal="center"/>
    </xf>
    <xf borderId="3" fillId="5" fontId="1" numFmtId="0" xfId="0" applyAlignment="1" applyBorder="1" applyFont="1">
      <alignment horizontal="center" readingOrder="0"/>
    </xf>
    <xf borderId="3" fillId="5" fontId="1" numFmtId="0" xfId="0" applyAlignment="1" applyBorder="1" applyFont="1">
      <alignment horizontal="center"/>
    </xf>
    <xf borderId="8" fillId="4" fontId="2" numFmtId="0" xfId="0" applyAlignment="1" applyBorder="1" applyFont="1">
      <alignment horizontal="center" readingOrder="0" vertical="center"/>
    </xf>
    <xf borderId="3" fillId="6" fontId="1" numFmtId="0" xfId="0" applyAlignment="1" applyBorder="1" applyFont="1">
      <alignment readingOrder="0"/>
    </xf>
    <xf borderId="3" fillId="6" fontId="1" numFmtId="0" xfId="0" applyAlignment="1" applyBorder="1" applyFont="1">
      <alignment horizontal="center"/>
    </xf>
    <xf borderId="12" fillId="4" fontId="1" numFmtId="9" xfId="0" applyAlignment="1" applyBorder="1" applyFont="1" applyNumberFormat="1">
      <alignment readingOrder="0"/>
    </xf>
    <xf borderId="13" fillId="0" fontId="2" numFmtId="0" xfId="0" applyBorder="1" applyFont="1"/>
    <xf borderId="14" fillId="7" fontId="1" numFmtId="0" xfId="0" applyAlignment="1" applyBorder="1" applyFill="1" applyFont="1">
      <alignment horizontal="center" readingOrder="0"/>
    </xf>
    <xf borderId="14" fillId="7" fontId="1" numFmtId="9" xfId="0" applyAlignment="1" applyBorder="1" applyFont="1" applyNumberFormat="1">
      <alignment horizontal="center" readingOrder="0"/>
    </xf>
    <xf borderId="2" fillId="7" fontId="1" numFmtId="0" xfId="0" applyAlignment="1" applyBorder="1" applyFont="1">
      <alignment horizontal="center" readingOrder="0"/>
    </xf>
    <xf borderId="15" fillId="8" fontId="1" numFmtId="0" xfId="0" applyAlignment="1" applyBorder="1" applyFill="1" applyFont="1">
      <alignment horizontal="center" readingOrder="0" vertical="center"/>
    </xf>
    <xf borderId="6" fillId="0" fontId="2" numFmtId="0" xfId="0" applyAlignment="1" applyBorder="1" applyFont="1">
      <alignment readingOrder="0"/>
    </xf>
    <xf borderId="3" fillId="4" fontId="2" numFmtId="1" xfId="0" applyAlignment="1" applyBorder="1" applyFont="1" applyNumberFormat="1">
      <alignment horizontal="center"/>
    </xf>
    <xf borderId="16" fillId="9" fontId="2" numFmtId="1" xfId="0" applyAlignment="1" applyBorder="1" applyFill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7" fillId="0" fontId="3" numFmtId="0" xfId="0" applyBorder="1" applyFont="1"/>
    <xf borderId="7" fillId="0" fontId="2" numFmtId="9" xfId="0" applyAlignment="1" applyBorder="1" applyFont="1" applyNumberFormat="1">
      <alignment horizontal="center"/>
    </xf>
    <xf borderId="0" fillId="0" fontId="2" numFmtId="9" xfId="0" applyAlignment="1" applyFont="1" applyNumberFormat="1">
      <alignment horizontal="center"/>
    </xf>
    <xf borderId="10" fillId="0" fontId="2" numFmtId="0" xfId="0" applyAlignment="1" applyBorder="1" applyFont="1">
      <alignment readingOrder="0"/>
    </xf>
    <xf borderId="18" fillId="0" fontId="2" numFmtId="0" xfId="0" applyAlignment="1" applyBorder="1" applyFont="1">
      <alignment horizontal="center"/>
    </xf>
    <xf borderId="11" fillId="0" fontId="2" numFmtId="9" xfId="0" applyAlignment="1" applyBorder="1" applyFont="1" applyNumberFormat="1">
      <alignment horizontal="center"/>
    </xf>
    <xf borderId="0" fillId="0" fontId="2" numFmtId="9" xfId="0" applyFont="1" applyNumberFormat="1"/>
    <xf borderId="3" fillId="4" fontId="1" numFmtId="9" xfId="0" applyAlignment="1" applyBorder="1" applyFont="1" applyNumberFormat="1">
      <alignment readingOrder="0"/>
    </xf>
    <xf borderId="0" fillId="0" fontId="2" numFmtId="0" xfId="0" applyFont="1"/>
    <xf borderId="7" fillId="0" fontId="2" numFmtId="0" xfId="0" applyAlignment="1" applyBorder="1" applyFont="1">
      <alignment horizontal="center"/>
    </xf>
    <xf borderId="18" fillId="0" fontId="2" numFmtId="0" xfId="0" applyBorder="1" applyFont="1"/>
    <xf borderId="19" fillId="0" fontId="2" numFmtId="1" xfId="0" applyAlignment="1" applyBorder="1" applyFont="1" applyNumberFormat="1">
      <alignment horizontal="center"/>
    </xf>
    <xf borderId="18" fillId="0" fontId="2" numFmtId="9" xfId="0" applyAlignment="1" applyBorder="1" applyFont="1" applyNumberFormat="1">
      <alignment horizontal="center"/>
    </xf>
    <xf borderId="11" fillId="0" fontId="2" numFmtId="0" xfId="0" applyAlignment="1" applyBorder="1" applyFont="1">
      <alignment horizontal="center"/>
    </xf>
    <xf borderId="0" fillId="0" fontId="5" numFmtId="0" xfId="0" applyFont="1"/>
    <xf borderId="3" fillId="10" fontId="6" numFmtId="0" xfId="0" applyAlignment="1" applyBorder="1" applyFill="1" applyFont="1">
      <alignment horizontal="center" readingOrder="0"/>
    </xf>
    <xf borderId="3" fillId="2" fontId="6" numFmtId="17" xfId="0" applyAlignment="1" applyBorder="1" applyFont="1" applyNumberFormat="1">
      <alignment horizontal="center" readingOrder="0"/>
    </xf>
    <xf borderId="3" fillId="2" fontId="6" numFmtId="17" xfId="0" applyAlignment="1" applyBorder="1" applyFont="1" applyNumberFormat="1">
      <alignment horizontal="center"/>
    </xf>
    <xf borderId="3" fillId="11" fontId="7" numFmtId="0" xfId="0" applyAlignment="1" applyBorder="1" applyFill="1" applyFont="1">
      <alignment readingOrder="0"/>
    </xf>
    <xf borderId="3" fillId="10" fontId="6" numFmtId="0" xfId="0" applyAlignment="1" applyBorder="1" applyFont="1">
      <alignment readingOrder="0"/>
    </xf>
    <xf borderId="3" fillId="12" fontId="5" numFmtId="0" xfId="0" applyAlignment="1" applyBorder="1" applyFill="1" applyFont="1">
      <alignment horizontal="center"/>
    </xf>
    <xf borderId="3" fillId="8" fontId="6" numFmtId="0" xfId="0" applyAlignment="1" applyBorder="1" applyFont="1">
      <alignment readingOrder="0"/>
    </xf>
    <xf borderId="3" fillId="10" fontId="5" numFmtId="0" xfId="0" applyBorder="1" applyFont="1"/>
    <xf borderId="8" fillId="3" fontId="6" numFmtId="0" xfId="0" applyAlignment="1" applyBorder="1" applyFont="1">
      <alignment horizontal="center" readingOrder="0" textRotation="165" vertical="center"/>
    </xf>
    <xf borderId="0" fillId="0" fontId="5" numFmtId="0" xfId="0" applyAlignment="1" applyFont="1">
      <alignment readingOrder="0"/>
    </xf>
    <xf borderId="0" fillId="0" fontId="6" numFmtId="0" xfId="0" applyAlignment="1" applyFont="1">
      <alignment horizontal="center" readingOrder="0"/>
    </xf>
    <xf borderId="3" fillId="2" fontId="6" numFmtId="0" xfId="0" applyAlignment="1" applyBorder="1" applyFont="1">
      <alignment horizontal="center"/>
    </xf>
    <xf borderId="3" fillId="10" fontId="5" numFmtId="0" xfId="0" applyAlignment="1" applyBorder="1" applyFont="1">
      <alignment horizontal="center"/>
    </xf>
    <xf borderId="3" fillId="2" fontId="5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0" fillId="0" fontId="5" numFmtId="0" xfId="0" applyAlignment="1" applyFont="1">
      <alignment horizontal="center"/>
    </xf>
    <xf borderId="3" fillId="2" fontId="6" numFmtId="0" xfId="0" applyAlignment="1" applyBorder="1" applyFont="1">
      <alignment horizontal="center" readingOrder="0"/>
    </xf>
    <xf borderId="8" fillId="4" fontId="6" numFmtId="0" xfId="0" applyAlignment="1" applyBorder="1" applyFont="1">
      <alignment horizontal="center" readingOrder="0" textRotation="133" vertical="center"/>
    </xf>
    <xf borderId="3" fillId="13" fontId="6" numFmtId="0" xfId="0" applyAlignment="1" applyBorder="1" applyFill="1" applyFont="1">
      <alignment horizontal="center"/>
    </xf>
    <xf borderId="3" fillId="13" fontId="5" numFmtId="0" xfId="0" applyAlignment="1" applyBorder="1" applyFont="1">
      <alignment horizontal="center"/>
    </xf>
    <xf borderId="3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center"/>
    </xf>
    <xf borderId="3" fillId="5" fontId="6" numFmtId="0" xfId="0" applyAlignment="1" applyBorder="1" applyFont="1">
      <alignment horizontal="center" readingOrder="0"/>
    </xf>
    <xf borderId="3" fillId="14" fontId="6" numFmtId="0" xfId="0" applyAlignment="1" applyBorder="1" applyFill="1" applyFont="1">
      <alignment horizontal="center"/>
    </xf>
    <xf borderId="3" fillId="14" fontId="5" numFmtId="0" xfId="0" applyAlignment="1" applyBorder="1" applyFont="1">
      <alignment horizontal="center"/>
    </xf>
    <xf borderId="3" fillId="5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 readingOrder="0" shrinkToFit="0" textRotation="156" vertical="center" wrapText="1"/>
    </xf>
    <xf borderId="3" fillId="2" fontId="5" numFmtId="0" xfId="0" applyAlignment="1" applyBorder="1" applyFont="1">
      <alignment readingOrder="0"/>
    </xf>
    <xf borderId="3" fillId="2" fontId="5" numFmtId="0" xfId="0" applyBorder="1" applyFont="1"/>
    <xf borderId="3" fillId="4" fontId="6" numFmtId="0" xfId="0" applyAlignment="1" applyBorder="1" applyFont="1">
      <alignment readingOrder="0"/>
    </xf>
    <xf borderId="3" fillId="2" fontId="6" numFmtId="0" xfId="0" applyAlignment="1" applyBorder="1" applyFont="1">
      <alignment readingOrder="0"/>
    </xf>
    <xf borderId="3" fillId="10" fontId="6" numFmtId="0" xfId="0" applyAlignment="1" applyBorder="1" applyFont="1">
      <alignment horizontal="center"/>
    </xf>
    <xf borderId="3" fillId="15" fontId="7" numFmtId="0" xfId="0" applyAlignment="1" applyBorder="1" applyFill="1" applyFont="1">
      <alignment readingOrder="0"/>
    </xf>
    <xf borderId="3" fillId="10" fontId="7" numFmtId="0" xfId="0" applyAlignment="1" applyBorder="1" applyFont="1">
      <alignment horizontal="center"/>
    </xf>
    <xf borderId="3" fillId="15" fontId="7" numFmtId="0" xfId="0" applyAlignment="1" applyBorder="1" applyFont="1">
      <alignment horizontal="center"/>
    </xf>
    <xf borderId="3" fillId="16" fontId="6" numFmtId="0" xfId="0" applyAlignment="1" applyBorder="1" applyFill="1" applyFont="1">
      <alignment horizontal="center" readingOrder="0"/>
    </xf>
    <xf borderId="3" fillId="17" fontId="6" numFmtId="0" xfId="0" applyAlignment="1" applyBorder="1" applyFill="1" applyFont="1">
      <alignment horizontal="center"/>
    </xf>
    <xf borderId="3" fillId="17" fontId="5" numFmtId="0" xfId="0" applyAlignment="1" applyBorder="1" applyFont="1">
      <alignment horizontal="center"/>
    </xf>
    <xf borderId="3" fillId="12" fontId="6" numFmtId="0" xfId="0" applyAlignment="1" applyBorder="1" applyFont="1">
      <alignment horizontal="center"/>
    </xf>
    <xf borderId="3" fillId="16" fontId="6" numFmtId="0" xfId="0" applyAlignment="1" applyBorder="1" applyFont="1">
      <alignment horizontal="center"/>
    </xf>
    <xf borderId="3" fillId="18" fontId="6" numFmtId="0" xfId="0" applyAlignment="1" applyBorder="1" applyFill="1" applyFont="1">
      <alignment horizontal="center" readingOrder="0"/>
    </xf>
    <xf borderId="3" fillId="10" fontId="6" numFmtId="0" xfId="0" applyBorder="1" applyFont="1"/>
    <xf borderId="3" fillId="19" fontId="6" numFmtId="0" xfId="0" applyAlignment="1" applyBorder="1" applyFill="1" applyFont="1">
      <alignment horizontal="center" readingOrder="0"/>
    </xf>
    <xf borderId="3" fillId="19" fontId="5" numFmtId="0" xfId="0" applyAlignment="1" applyBorder="1" applyFont="1">
      <alignment horizontal="center"/>
    </xf>
    <xf borderId="3" fillId="19" fontId="6" numFmtId="0" xfId="0" applyAlignment="1" applyBorder="1" applyFont="1">
      <alignment horizontal="center"/>
    </xf>
    <xf borderId="3" fillId="19" fontId="6" numFmtId="0" xfId="0" applyAlignment="1" applyBorder="1" applyFont="1">
      <alignment horizontal="center" readingOrder="2"/>
    </xf>
    <xf borderId="3" fillId="4" fontId="6" numFmtId="0" xfId="0" applyAlignment="1" applyBorder="1" applyFont="1">
      <alignment horizontal="center" readingOrder="0" shrinkToFit="0" wrapText="1"/>
    </xf>
    <xf borderId="8" fillId="4" fontId="8" numFmtId="0" xfId="0" applyAlignment="1" applyBorder="1" applyFont="1">
      <alignment horizontal="center" readingOrder="0" textRotation="133" vertical="center"/>
    </xf>
    <xf borderId="3" fillId="2" fontId="1" numFmtId="0" xfId="0" applyAlignment="1" applyBorder="1" applyFont="1">
      <alignment horizontal="center"/>
    </xf>
    <xf borderId="3" fillId="2" fontId="1" numFmtId="17" xfId="0" applyAlignment="1" applyBorder="1" applyFont="1" applyNumberFormat="1">
      <alignment horizontal="center"/>
    </xf>
    <xf borderId="3" fillId="12" fontId="1" numFmtId="0" xfId="0" applyAlignment="1" applyBorder="1" applyFont="1">
      <alignment horizontal="center"/>
    </xf>
    <xf borderId="3" fillId="8" fontId="1" numFmtId="0" xfId="0" applyBorder="1" applyFont="1"/>
    <xf borderId="3" fillId="12" fontId="2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8" fillId="4" fontId="8" numFmtId="0" xfId="0" applyAlignment="1" applyBorder="1" applyFont="1">
      <alignment horizontal="center" textRotation="133" vertical="center"/>
    </xf>
    <xf borderId="3" fillId="20" fontId="9" numFmtId="0" xfId="0" applyAlignment="1" applyBorder="1" applyFill="1" applyFont="1">
      <alignment horizontal="center" readingOrder="0"/>
    </xf>
    <xf borderId="3" fillId="19" fontId="1" numFmtId="0" xfId="0" applyAlignment="1" applyBorder="1" applyFont="1">
      <alignment horizontal="center" readingOrder="0"/>
    </xf>
    <xf borderId="8" fillId="3" fontId="1" numFmtId="0" xfId="0" applyAlignment="1" applyBorder="1" applyFont="1">
      <alignment horizontal="center" readingOrder="0" shrinkToFit="0" textRotation="165" vertical="center" wrapText="1"/>
    </xf>
    <xf borderId="0" fillId="0" fontId="10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/>
    </xf>
    <xf borderId="0" fillId="0" fontId="1" numFmtId="164" xfId="0" applyFont="1" applyNumberFormat="1"/>
    <xf borderId="3" fillId="12" fontId="2" numFmtId="164" xfId="0" applyAlignment="1" applyBorder="1" applyFont="1" applyNumberFormat="1">
      <alignment horizontal="center"/>
    </xf>
    <xf borderId="3" fillId="12" fontId="1" numFmtId="164" xfId="0" applyBorder="1" applyFont="1" applyNumberFormat="1"/>
    <xf borderId="3" fillId="18" fontId="1" numFmtId="0" xfId="0" applyAlignment="1" applyBorder="1" applyFont="1">
      <alignment horizontal="center"/>
    </xf>
    <xf borderId="3" fillId="18" fontId="2" numFmtId="164" xfId="0" applyAlignment="1" applyBorder="1" applyFont="1" applyNumberFormat="1">
      <alignment horizontal="center"/>
    </xf>
    <xf borderId="3" fillId="18" fontId="1" numFmtId="164" xfId="0" applyBorder="1" applyFont="1" applyNumberFormat="1"/>
    <xf borderId="3" fillId="14" fontId="1" numFmtId="0" xfId="0" applyAlignment="1" applyBorder="1" applyFont="1">
      <alignment horizontal="center" readingOrder="0"/>
    </xf>
    <xf borderId="3" fillId="14" fontId="1" numFmtId="164" xfId="0" applyAlignment="1" applyBorder="1" applyFont="1" applyNumberFormat="1">
      <alignment horizontal="center"/>
    </xf>
    <xf borderId="3" fillId="14" fontId="1" numFmtId="164" xfId="0" applyBorder="1" applyFont="1" applyNumberFormat="1"/>
    <xf borderId="8" fillId="3" fontId="1" numFmtId="0" xfId="0" applyAlignment="1" applyBorder="1" applyFont="1">
      <alignment horizontal="center" readingOrder="0" shrinkToFit="0" textRotation="165" wrapText="1"/>
    </xf>
    <xf borderId="3" fillId="12" fontId="11" numFmtId="164" xfId="0" applyAlignment="1" applyBorder="1" applyFont="1" applyNumberFormat="1">
      <alignment horizontal="center"/>
    </xf>
    <xf borderId="0" fillId="0" fontId="11" numFmtId="164" xfId="0" applyAlignment="1" applyFont="1" applyNumberFormat="1">
      <alignment horizontal="center"/>
    </xf>
    <xf borderId="3" fillId="21" fontId="9" numFmtId="0" xfId="0" applyAlignment="1" applyBorder="1" applyFill="1" applyFont="1">
      <alignment horizontal="center" readingOrder="0"/>
    </xf>
    <xf borderId="3" fillId="21" fontId="9" numFmtId="164" xfId="0" applyBorder="1" applyFont="1" applyNumberFormat="1"/>
    <xf borderId="3" fillId="21" fontId="12" numFmtId="164" xfId="0" applyBorder="1" applyFont="1" applyNumberFormat="1"/>
    <xf borderId="8" fillId="3" fontId="1" numFmtId="0" xfId="0" applyAlignment="1" applyBorder="1" applyFont="1">
      <alignment horizontal="center" readingOrder="0" textRotation="158" vertical="center"/>
    </xf>
    <xf borderId="3" fillId="12" fontId="1" numFmtId="3" xfId="0" applyAlignment="1" applyBorder="1" applyFont="1" applyNumberFormat="1">
      <alignment horizontal="center" readingOrder="0"/>
    </xf>
    <xf borderId="0" fillId="0" fontId="1" numFmtId="3" xfId="0" applyAlignment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3" fillId="4" fontId="1" numFmtId="0" xfId="0" applyAlignment="1" applyBorder="1" applyFont="1">
      <alignment readingOrder="0"/>
    </xf>
    <xf borderId="8" fillId="3" fontId="1" numFmtId="0" xfId="0" applyAlignment="1" applyBorder="1" applyFont="1">
      <alignment horizontal="center" readingOrder="0" textRotation="155"/>
    </xf>
    <xf borderId="3" fillId="12" fontId="1" numFmtId="0" xfId="0" applyAlignment="1" applyBorder="1" applyFont="1">
      <alignment horizontal="center" readingOrder="0"/>
    </xf>
    <xf borderId="3" fillId="12" fontId="2" numFmtId="0" xfId="0" applyBorder="1" applyFont="1"/>
    <xf borderId="8" fillId="3" fontId="1" numFmtId="0" xfId="0" applyAlignment="1" applyBorder="1" applyFont="1">
      <alignment horizontal="center" readingOrder="0" textRotation="150"/>
    </xf>
    <xf borderId="3" fillId="20" fontId="13" numFmtId="0" xfId="0" applyAlignment="1" applyBorder="1" applyFont="1">
      <alignment horizontal="center" readingOrder="0"/>
    </xf>
    <xf borderId="3" fillId="20" fontId="13" numFmtId="164" xfId="0" applyAlignment="1" applyBorder="1" applyFont="1" applyNumberFormat="1">
      <alignment horizontal="center"/>
    </xf>
    <xf borderId="0" fillId="0" fontId="1" numFmtId="0" xfId="0" applyAlignment="1" applyFont="1">
      <alignment readingOrder="0"/>
    </xf>
    <xf borderId="3" fillId="22" fontId="2" numFmtId="0" xfId="0" applyAlignment="1" applyBorder="1" applyFill="1" applyFont="1">
      <alignment horizontal="center"/>
    </xf>
    <xf borderId="3" fillId="22" fontId="1" numFmtId="164" xfId="0" applyBorder="1" applyFont="1" applyNumberFormat="1"/>
    <xf borderId="20" fillId="0" fontId="1" numFmtId="0" xfId="0" applyAlignment="1" applyBorder="1" applyFont="1">
      <alignment readingOrder="0"/>
    </xf>
    <xf borderId="21" fillId="22" fontId="2" numFmtId="0" xfId="0" applyAlignment="1" applyBorder="1" applyFont="1">
      <alignment horizontal="center"/>
    </xf>
    <xf borderId="21" fillId="22" fontId="1" numFmtId="164" xfId="0" applyBorder="1" applyFont="1" applyNumberFormat="1"/>
    <xf borderId="3" fillId="22" fontId="2" numFmtId="164" xfId="0" applyAlignment="1" applyBorder="1" applyFont="1" applyNumberFormat="1">
      <alignment horizontal="center"/>
    </xf>
    <xf borderId="3" fillId="22" fontId="2" numFmtId="164" xfId="0" applyBorder="1" applyFont="1" applyNumberFormat="1"/>
    <xf borderId="21" fillId="22" fontId="2" numFmtId="164" xfId="0" applyAlignment="1" applyBorder="1" applyFont="1" applyNumberFormat="1">
      <alignment horizontal="center"/>
    </xf>
    <xf borderId="0" fillId="0" fontId="2" numFmtId="164" xfId="0" applyFont="1" applyNumberFormat="1"/>
    <xf borderId="22" fillId="5" fontId="1" numFmtId="0" xfId="0" applyAlignment="1" applyBorder="1" applyFont="1">
      <alignment readingOrder="0"/>
    </xf>
    <xf borderId="22" fillId="5" fontId="1" numFmtId="164" xfId="0" applyBorder="1" applyFont="1" applyNumberFormat="1"/>
    <xf borderId="0" fillId="0" fontId="14" numFmtId="3" xfId="0" applyAlignment="1" applyFont="1" applyNumberFormat="1">
      <alignment readingOrder="0"/>
    </xf>
    <xf borderId="0" fillId="0" fontId="2" numFmtId="3" xfId="0" applyFont="1" applyNumberFormat="1"/>
    <xf borderId="23" fillId="0" fontId="2" numFmtId="3" xfId="0" applyAlignment="1" applyBorder="1" applyFont="1" applyNumberFormat="1">
      <alignment readingOrder="0"/>
    </xf>
    <xf borderId="23" fillId="0" fontId="2" numFmtId="3" xfId="0" applyBorder="1" applyFont="1" applyNumberFormat="1"/>
    <xf borderId="0" fillId="0" fontId="2" numFmtId="3" xfId="0" applyAlignment="1" applyFont="1" applyNumberFormat="1">
      <alignment readingOrder="0"/>
    </xf>
    <xf borderId="3" fillId="22" fontId="2" numFmtId="3" xfId="0" applyBorder="1" applyFont="1" applyNumberFormat="1"/>
    <xf borderId="22" fillId="5" fontId="1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2.63" defaultRowHeight="15.0"/>
  <cols>
    <col customWidth="1" min="1" max="1" width="10.75"/>
    <col customWidth="1" min="2" max="15" width="8.63"/>
  </cols>
  <sheetData>
    <row r="1" ht="13.5" customHeight="1">
      <c r="A1" s="1" t="s">
        <v>0</v>
      </c>
      <c r="B1" s="2" t="s">
        <v>1</v>
      </c>
      <c r="D1" s="3" t="s">
        <v>2</v>
      </c>
      <c r="E1" s="4" t="str">
        <f>A3</f>
        <v>מוצר א</v>
      </c>
      <c r="F1" s="5" t="s">
        <v>3</v>
      </c>
      <c r="G1" s="3" t="s">
        <v>2</v>
      </c>
      <c r="H1" s="4" t="str">
        <f>A4</f>
        <v>מוצר ב</v>
      </c>
      <c r="I1" s="5"/>
      <c r="J1" s="3" t="s">
        <v>2</v>
      </c>
      <c r="K1" s="4" t="str">
        <f>A5</f>
        <v>מוצר ג</v>
      </c>
      <c r="L1" s="5"/>
      <c r="M1" s="3" t="s">
        <v>2</v>
      </c>
      <c r="N1" s="4" t="str">
        <f>A6</f>
        <v>מוצר ד</v>
      </c>
      <c r="O1" s="5"/>
    </row>
    <row r="2" ht="13.5" customHeight="1">
      <c r="A2" s="6"/>
      <c r="B2" s="7"/>
      <c r="D2" s="5" t="s">
        <v>4</v>
      </c>
      <c r="E2" s="8"/>
      <c r="F2" s="5"/>
      <c r="G2" s="5" t="s">
        <v>5</v>
      </c>
      <c r="H2" s="8"/>
      <c r="I2" s="5"/>
      <c r="J2" s="5" t="s">
        <v>4</v>
      </c>
      <c r="K2" s="8"/>
      <c r="L2" s="5"/>
      <c r="M2" s="5" t="s">
        <v>4</v>
      </c>
      <c r="N2" s="8"/>
      <c r="O2" s="5"/>
    </row>
    <row r="3" ht="13.5" customHeight="1">
      <c r="A3" s="9" t="s">
        <v>6</v>
      </c>
      <c r="B3" s="10"/>
      <c r="D3" s="5" t="s">
        <v>7</v>
      </c>
      <c r="E3" s="8"/>
      <c r="F3" s="5"/>
      <c r="G3" s="5" t="s">
        <v>7</v>
      </c>
      <c r="H3" s="8"/>
      <c r="I3" s="5"/>
      <c r="J3" s="5" t="s">
        <v>7</v>
      </c>
      <c r="K3" s="8"/>
      <c r="L3" s="5"/>
      <c r="M3" s="5" t="s">
        <v>7</v>
      </c>
      <c r="N3" s="8"/>
      <c r="O3" s="5"/>
    </row>
    <row r="4" ht="13.5" customHeight="1">
      <c r="A4" s="9" t="s">
        <v>8</v>
      </c>
      <c r="B4" s="10"/>
      <c r="D4" s="5" t="s">
        <v>9</v>
      </c>
      <c r="E4" s="8"/>
      <c r="F4" s="5"/>
      <c r="G4" s="5" t="s">
        <v>9</v>
      </c>
      <c r="H4" s="8"/>
      <c r="I4" s="5"/>
      <c r="J4" s="5" t="s">
        <v>9</v>
      </c>
      <c r="K4" s="8"/>
      <c r="L4" s="5"/>
      <c r="M4" s="5" t="s">
        <v>9</v>
      </c>
      <c r="N4" s="8"/>
      <c r="O4" s="5"/>
    </row>
    <row r="5" ht="13.5" customHeight="1">
      <c r="A5" s="9" t="s">
        <v>10</v>
      </c>
      <c r="B5" s="10"/>
      <c r="D5" s="5" t="s">
        <v>11</v>
      </c>
      <c r="E5" s="8"/>
      <c r="F5" s="5"/>
      <c r="G5" s="5" t="s">
        <v>11</v>
      </c>
      <c r="H5" s="8"/>
      <c r="I5" s="5"/>
      <c r="J5" s="5" t="s">
        <v>11</v>
      </c>
      <c r="K5" s="8"/>
      <c r="L5" s="5"/>
      <c r="M5" s="5" t="s">
        <v>11</v>
      </c>
      <c r="N5" s="8"/>
      <c r="O5" s="5"/>
    </row>
    <row r="6" ht="13.5" customHeight="1">
      <c r="A6" s="9" t="s">
        <v>12</v>
      </c>
      <c r="B6" s="10"/>
      <c r="D6" s="5" t="s">
        <v>13</v>
      </c>
      <c r="E6" s="8"/>
      <c r="F6" s="5"/>
      <c r="G6" s="5" t="s">
        <v>13</v>
      </c>
      <c r="H6" s="8"/>
      <c r="I6" s="5"/>
      <c r="J6" s="5" t="s">
        <v>13</v>
      </c>
      <c r="K6" s="8"/>
      <c r="L6" s="5"/>
      <c r="M6" s="5" t="s">
        <v>13</v>
      </c>
      <c r="N6" s="8"/>
      <c r="O6" s="5"/>
    </row>
    <row r="7" ht="13.5" customHeight="1">
      <c r="A7" s="9" t="s">
        <v>14</v>
      </c>
      <c r="B7" s="10"/>
      <c r="D7" s="5" t="s">
        <v>15</v>
      </c>
      <c r="E7" s="8"/>
      <c r="F7" s="5"/>
      <c r="G7" s="5" t="s">
        <v>15</v>
      </c>
      <c r="H7" s="8"/>
      <c r="I7" s="5"/>
      <c r="J7" s="5" t="s">
        <v>15</v>
      </c>
      <c r="K7" s="8"/>
      <c r="L7" s="5"/>
      <c r="M7" s="5" t="s">
        <v>15</v>
      </c>
      <c r="N7" s="8"/>
      <c r="O7" s="5"/>
    </row>
    <row r="8" ht="13.5" customHeight="1">
      <c r="A8" s="9" t="s">
        <v>16</v>
      </c>
      <c r="B8" s="10"/>
      <c r="D8" s="5" t="s">
        <v>17</v>
      </c>
      <c r="E8" s="8"/>
      <c r="F8" s="5"/>
      <c r="G8" s="5" t="s">
        <v>17</v>
      </c>
      <c r="H8" s="8"/>
      <c r="I8" s="5"/>
      <c r="J8" s="5" t="s">
        <v>17</v>
      </c>
      <c r="K8" s="8"/>
      <c r="L8" s="5"/>
      <c r="M8" s="5" t="s">
        <v>17</v>
      </c>
      <c r="N8" s="8"/>
      <c r="O8" s="5"/>
    </row>
    <row r="9" ht="13.5" customHeight="1">
      <c r="A9" s="9" t="s">
        <v>18</v>
      </c>
      <c r="B9" s="10"/>
      <c r="D9" s="11" t="s">
        <v>19</v>
      </c>
      <c r="E9" s="11">
        <f>SUM(E2:E8)</f>
        <v>0</v>
      </c>
      <c r="F9" s="12" t="s">
        <v>20</v>
      </c>
      <c r="G9" s="11" t="s">
        <v>19</v>
      </c>
      <c r="H9" s="11">
        <f>SUM(H2:H8)</f>
        <v>0</v>
      </c>
      <c r="I9" s="12" t="s">
        <v>20</v>
      </c>
      <c r="J9" s="11" t="s">
        <v>19</v>
      </c>
      <c r="K9" s="11">
        <f>SUM(K2:K8)</f>
        <v>0</v>
      </c>
      <c r="L9" s="12" t="s">
        <v>20</v>
      </c>
      <c r="M9" s="11" t="s">
        <v>19</v>
      </c>
      <c r="N9" s="11">
        <f>SUM(N2:N8)</f>
        <v>0</v>
      </c>
      <c r="O9" s="12" t="s">
        <v>20</v>
      </c>
    </row>
    <row r="10" ht="13.5" customHeight="1">
      <c r="A10" s="9" t="s">
        <v>21</v>
      </c>
      <c r="B10" s="10"/>
      <c r="D10" s="13" t="s">
        <v>22</v>
      </c>
      <c r="E10" s="14">
        <f>B3-E9</f>
        <v>0</v>
      </c>
      <c r="F10" s="15"/>
      <c r="G10" s="13" t="s">
        <v>22</v>
      </c>
      <c r="H10" s="14">
        <f>B4-H9</f>
        <v>0</v>
      </c>
      <c r="I10" s="15"/>
      <c r="J10" s="13" t="s">
        <v>22</v>
      </c>
      <c r="K10" s="14">
        <f>B5-K9</f>
        <v>0</v>
      </c>
      <c r="L10" s="15"/>
      <c r="M10" s="13" t="s">
        <v>22</v>
      </c>
      <c r="N10" s="14">
        <f>B6-N9</f>
        <v>0</v>
      </c>
      <c r="O10" s="15"/>
    </row>
    <row r="11" ht="13.5" customHeight="1">
      <c r="A11" s="9" t="s">
        <v>23</v>
      </c>
      <c r="B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ht="13.5" customHeight="1">
      <c r="A12" s="9" t="s">
        <v>24</v>
      </c>
      <c r="B12" s="10"/>
      <c r="D12" s="3" t="s">
        <v>2</v>
      </c>
      <c r="E12" s="4" t="str">
        <f>A7</f>
        <v>מוצר ה</v>
      </c>
      <c r="F12" s="5"/>
      <c r="G12" s="3" t="s">
        <v>2</v>
      </c>
      <c r="H12" s="4" t="str">
        <f>A8</f>
        <v>מוצר ו</v>
      </c>
      <c r="I12" s="5"/>
      <c r="J12" s="3" t="s">
        <v>2</v>
      </c>
      <c r="K12" s="4" t="str">
        <f>A9</f>
        <v>מוצר ז</v>
      </c>
      <c r="L12" s="5"/>
      <c r="M12" s="3" t="s">
        <v>2</v>
      </c>
      <c r="N12" s="4" t="str">
        <f>A10</f>
        <v>מוצר ח</v>
      </c>
      <c r="O12" s="5"/>
    </row>
    <row r="13" ht="13.5" customHeight="1">
      <c r="A13" s="9" t="s">
        <v>25</v>
      </c>
      <c r="B13" s="10"/>
      <c r="D13" s="5" t="s">
        <v>4</v>
      </c>
      <c r="E13" s="8"/>
      <c r="F13" s="5"/>
      <c r="G13" s="5" t="s">
        <v>4</v>
      </c>
      <c r="H13" s="8"/>
      <c r="I13" s="5"/>
      <c r="J13" s="5" t="s">
        <v>4</v>
      </c>
      <c r="K13" s="8"/>
      <c r="L13" s="5"/>
      <c r="M13" s="5" t="s">
        <v>4</v>
      </c>
      <c r="N13" s="8"/>
      <c r="O13" s="5"/>
    </row>
    <row r="14" ht="13.5" customHeight="1">
      <c r="A14" s="9" t="s">
        <v>26</v>
      </c>
      <c r="B14" s="10"/>
      <c r="D14" s="5" t="s">
        <v>7</v>
      </c>
      <c r="E14" s="8"/>
      <c r="F14" s="5"/>
      <c r="G14" s="5" t="s">
        <v>7</v>
      </c>
      <c r="H14" s="8"/>
      <c r="I14" s="5"/>
      <c r="J14" s="5" t="s">
        <v>7</v>
      </c>
      <c r="K14" s="8"/>
      <c r="L14" s="5"/>
      <c r="M14" s="5" t="s">
        <v>7</v>
      </c>
      <c r="N14" s="8"/>
      <c r="O14" s="5"/>
    </row>
    <row r="15" ht="13.5" customHeight="1">
      <c r="A15" s="9" t="s">
        <v>27</v>
      </c>
      <c r="B15" s="10"/>
      <c r="D15" s="5" t="s">
        <v>9</v>
      </c>
      <c r="E15" s="8"/>
      <c r="F15" s="5"/>
      <c r="G15" s="5" t="s">
        <v>9</v>
      </c>
      <c r="H15" s="8"/>
      <c r="I15" s="5"/>
      <c r="J15" s="5" t="s">
        <v>9</v>
      </c>
      <c r="K15" s="8"/>
      <c r="L15" s="5"/>
      <c r="M15" s="5" t="s">
        <v>9</v>
      </c>
      <c r="N15" s="8"/>
      <c r="O15" s="5"/>
    </row>
    <row r="16" ht="13.5" customHeight="1">
      <c r="A16" s="9" t="s">
        <v>28</v>
      </c>
      <c r="B16" s="10"/>
      <c r="D16" s="5" t="s">
        <v>11</v>
      </c>
      <c r="E16" s="8"/>
      <c r="F16" s="5"/>
      <c r="G16" s="5" t="s">
        <v>11</v>
      </c>
      <c r="H16" s="8"/>
      <c r="I16" s="5"/>
      <c r="J16" s="5" t="s">
        <v>11</v>
      </c>
      <c r="K16" s="8"/>
      <c r="L16" s="5"/>
      <c r="M16" s="5" t="s">
        <v>11</v>
      </c>
      <c r="N16" s="8"/>
      <c r="O16" s="5"/>
    </row>
    <row r="17" ht="13.5" customHeight="1">
      <c r="A17" s="9" t="s">
        <v>29</v>
      </c>
      <c r="B17" s="10"/>
      <c r="D17" s="5" t="s">
        <v>13</v>
      </c>
      <c r="E17" s="8"/>
      <c r="F17" s="5"/>
      <c r="G17" s="5" t="s">
        <v>13</v>
      </c>
      <c r="H17" s="8"/>
      <c r="I17" s="5"/>
      <c r="J17" s="5" t="s">
        <v>13</v>
      </c>
      <c r="K17" s="8"/>
      <c r="L17" s="5"/>
      <c r="M17" s="5" t="s">
        <v>13</v>
      </c>
      <c r="N17" s="8"/>
      <c r="O17" s="5"/>
    </row>
    <row r="18" ht="13.5" customHeight="1">
      <c r="A18" s="9" t="s">
        <v>30</v>
      </c>
      <c r="B18" s="10"/>
      <c r="D18" s="5" t="s">
        <v>15</v>
      </c>
      <c r="E18" s="8"/>
      <c r="F18" s="5"/>
      <c r="G18" s="5" t="s">
        <v>15</v>
      </c>
      <c r="H18" s="8"/>
      <c r="I18" s="5"/>
      <c r="J18" s="5" t="s">
        <v>15</v>
      </c>
      <c r="K18" s="8"/>
      <c r="L18" s="5"/>
      <c r="M18" s="5" t="s">
        <v>15</v>
      </c>
      <c r="N18" s="8"/>
      <c r="O18" s="5"/>
    </row>
    <row r="19" ht="13.5" customHeight="1">
      <c r="A19" s="9" t="s">
        <v>31</v>
      </c>
      <c r="B19" s="10"/>
      <c r="D19" s="5" t="s">
        <v>17</v>
      </c>
      <c r="E19" s="8"/>
      <c r="F19" s="5"/>
      <c r="G19" s="5" t="s">
        <v>17</v>
      </c>
      <c r="H19" s="8"/>
      <c r="I19" s="5"/>
      <c r="J19" s="5" t="s">
        <v>17</v>
      </c>
      <c r="K19" s="8"/>
      <c r="L19" s="5"/>
      <c r="M19" s="5" t="s">
        <v>17</v>
      </c>
      <c r="N19" s="8"/>
      <c r="O19" s="5"/>
    </row>
    <row r="20" ht="13.5" customHeight="1">
      <c r="A20" s="9" t="s">
        <v>32</v>
      </c>
      <c r="B20" s="10"/>
      <c r="D20" s="11" t="s">
        <v>19</v>
      </c>
      <c r="E20" s="11">
        <f>SUM(E13:E19)</f>
        <v>0</v>
      </c>
      <c r="F20" s="12" t="s">
        <v>20</v>
      </c>
      <c r="G20" s="11" t="s">
        <v>19</v>
      </c>
      <c r="H20" s="11">
        <f>SUM(H13:H19)</f>
        <v>0</v>
      </c>
      <c r="I20" s="12" t="s">
        <v>20</v>
      </c>
      <c r="J20" s="11" t="s">
        <v>19</v>
      </c>
      <c r="K20" s="11">
        <f>SUM(K13:K19)</f>
        <v>0</v>
      </c>
      <c r="L20" s="12" t="s">
        <v>20</v>
      </c>
      <c r="M20" s="11" t="s">
        <v>19</v>
      </c>
      <c r="N20" s="11">
        <f>SUM(N13:N19)</f>
        <v>0</v>
      </c>
      <c r="O20" s="12" t="s">
        <v>20</v>
      </c>
    </row>
    <row r="21" ht="13.5" customHeight="1">
      <c r="A21" s="9" t="s">
        <v>33</v>
      </c>
      <c r="B21" s="10"/>
      <c r="D21" s="13" t="s">
        <v>22</v>
      </c>
      <c r="E21" s="14">
        <f>B7-E20</f>
        <v>0</v>
      </c>
      <c r="F21" s="15"/>
      <c r="G21" s="13" t="s">
        <v>22</v>
      </c>
      <c r="H21" s="14">
        <f>B8-H20</f>
        <v>0</v>
      </c>
      <c r="I21" s="15"/>
      <c r="J21" s="13" t="s">
        <v>22</v>
      </c>
      <c r="K21" s="14">
        <f>B9-K20</f>
        <v>0</v>
      </c>
      <c r="L21" s="15"/>
      <c r="M21" s="13" t="s">
        <v>22</v>
      </c>
      <c r="N21" s="14">
        <f>B10-N20</f>
        <v>0</v>
      </c>
      <c r="O21" s="15"/>
    </row>
    <row r="22" ht="13.5" customHeight="1">
      <c r="A22" s="16" t="s">
        <v>34</v>
      </c>
      <c r="B22" s="17"/>
    </row>
    <row r="23" ht="13.5" customHeight="1">
      <c r="D23" s="18" t="s">
        <v>2</v>
      </c>
      <c r="E23" s="19" t="str">
        <f>A11</f>
        <v>מוצר ט</v>
      </c>
      <c r="G23" s="18" t="s">
        <v>2</v>
      </c>
      <c r="H23" s="19" t="str">
        <f>A12</f>
        <v>מוצר י'</v>
      </c>
      <c r="J23" s="18" t="s">
        <v>2</v>
      </c>
      <c r="K23" s="19" t="str">
        <f>A13</f>
        <v>מוצר כ</v>
      </c>
      <c r="M23" s="18" t="s">
        <v>2</v>
      </c>
      <c r="N23" s="19" t="str">
        <f>A14</f>
        <v>מוצר ל</v>
      </c>
    </row>
    <row r="24" ht="13.5" customHeight="1">
      <c r="D24" s="20" t="s">
        <v>4</v>
      </c>
      <c r="E24" s="21"/>
      <c r="G24" s="20" t="s">
        <v>4</v>
      </c>
      <c r="H24" s="21"/>
      <c r="J24" s="20" t="s">
        <v>35</v>
      </c>
      <c r="K24" s="21">
        <f>0.5*B13</f>
        <v>0</v>
      </c>
      <c r="M24" s="20" t="s">
        <v>4</v>
      </c>
      <c r="N24" s="21"/>
    </row>
    <row r="25" ht="13.5" customHeight="1">
      <c r="D25" s="20" t="s">
        <v>7</v>
      </c>
      <c r="E25" s="21"/>
      <c r="G25" s="20" t="s">
        <v>7</v>
      </c>
      <c r="H25" s="21"/>
      <c r="J25" s="20" t="s">
        <v>7</v>
      </c>
      <c r="K25" s="21"/>
      <c r="M25" s="20" t="s">
        <v>7</v>
      </c>
      <c r="N25" s="21"/>
    </row>
    <row r="26" ht="13.5" customHeight="1">
      <c r="D26" s="20" t="s">
        <v>9</v>
      </c>
      <c r="E26" s="21"/>
      <c r="G26" s="20" t="s">
        <v>9</v>
      </c>
      <c r="H26" s="21"/>
      <c r="J26" s="20" t="s">
        <v>9</v>
      </c>
      <c r="K26" s="21"/>
      <c r="M26" s="20" t="s">
        <v>9</v>
      </c>
      <c r="N26" s="21"/>
    </row>
    <row r="27" ht="13.5" customHeight="1">
      <c r="D27" s="20" t="s">
        <v>11</v>
      </c>
      <c r="E27" s="21"/>
      <c r="G27" s="20" t="s">
        <v>11</v>
      </c>
      <c r="H27" s="21"/>
      <c r="J27" s="20" t="s">
        <v>11</v>
      </c>
      <c r="K27" s="21"/>
      <c r="M27" s="20" t="s">
        <v>11</v>
      </c>
      <c r="N27" s="21"/>
    </row>
    <row r="28" ht="13.5" customHeight="1">
      <c r="D28" s="20" t="s">
        <v>13</v>
      </c>
      <c r="E28" s="21"/>
      <c r="G28" s="20" t="s">
        <v>13</v>
      </c>
      <c r="H28" s="21"/>
      <c r="J28" s="20" t="s">
        <v>13</v>
      </c>
      <c r="K28" s="21"/>
      <c r="M28" s="20" t="s">
        <v>13</v>
      </c>
      <c r="N28" s="21"/>
    </row>
    <row r="29" ht="13.5" customHeight="1">
      <c r="D29" s="20" t="s">
        <v>15</v>
      </c>
      <c r="E29" s="21"/>
      <c r="G29" s="20" t="s">
        <v>15</v>
      </c>
      <c r="H29" s="21"/>
      <c r="J29" s="20" t="s">
        <v>15</v>
      </c>
      <c r="K29" s="21"/>
      <c r="M29" s="20" t="s">
        <v>15</v>
      </c>
      <c r="N29" s="21"/>
    </row>
    <row r="30" ht="13.5" customHeight="1">
      <c r="D30" s="20" t="s">
        <v>17</v>
      </c>
      <c r="E30" s="21"/>
      <c r="G30" s="20" t="s">
        <v>17</v>
      </c>
      <c r="H30" s="21"/>
      <c r="J30" s="20" t="s">
        <v>17</v>
      </c>
      <c r="K30" s="21"/>
      <c r="M30" s="20" t="s">
        <v>17</v>
      </c>
      <c r="N30" s="21"/>
    </row>
    <row r="31" ht="13.5" customHeight="1">
      <c r="D31" s="22" t="s">
        <v>19</v>
      </c>
      <c r="E31" s="23">
        <f>SUM(E24:E30)</f>
        <v>0</v>
      </c>
      <c r="F31" s="24" t="s">
        <v>20</v>
      </c>
      <c r="G31" s="22" t="s">
        <v>19</v>
      </c>
      <c r="H31" s="23">
        <f>SUM(H24:H30)</f>
        <v>0</v>
      </c>
      <c r="I31" s="24" t="s">
        <v>20</v>
      </c>
      <c r="J31" s="22" t="s">
        <v>19</v>
      </c>
      <c r="K31" s="23">
        <f>SUM(K24:K30)</f>
        <v>0</v>
      </c>
      <c r="L31" s="24" t="s">
        <v>20</v>
      </c>
      <c r="M31" s="22" t="s">
        <v>19</v>
      </c>
      <c r="N31" s="23">
        <f>SUM(N24:N30)</f>
        <v>0</v>
      </c>
      <c r="O31" s="24" t="s">
        <v>20</v>
      </c>
    </row>
    <row r="32" ht="13.5" customHeight="1">
      <c r="D32" s="25" t="s">
        <v>22</v>
      </c>
      <c r="E32" s="26">
        <f>B11-E31</f>
        <v>0</v>
      </c>
      <c r="F32" s="15"/>
      <c r="G32" s="25" t="s">
        <v>22</v>
      </c>
      <c r="H32" s="26">
        <f>B12-H31</f>
        <v>0</v>
      </c>
      <c r="I32" s="15"/>
      <c r="J32" s="25" t="s">
        <v>22</v>
      </c>
      <c r="K32" s="26">
        <f>B13-K31</f>
        <v>0</v>
      </c>
      <c r="L32" s="15"/>
      <c r="M32" s="25" t="s">
        <v>22</v>
      </c>
      <c r="N32" s="26">
        <f>B14-N31</f>
        <v>0</v>
      </c>
      <c r="O32" s="15"/>
    </row>
    <row r="33" ht="13.5" customHeight="1"/>
    <row r="34" ht="13.5" customHeight="1">
      <c r="D34" s="18" t="s">
        <v>2</v>
      </c>
      <c r="E34" s="19" t="str">
        <f>A15</f>
        <v>מוצר מ</v>
      </c>
      <c r="G34" s="18" t="s">
        <v>2</v>
      </c>
      <c r="H34" s="19" t="str">
        <f>A16</f>
        <v>מוצר נ</v>
      </c>
      <c r="J34" s="18" t="s">
        <v>2</v>
      </c>
      <c r="K34" s="19" t="str">
        <f>A17</f>
        <v>מוצר ס</v>
      </c>
      <c r="M34" s="18" t="s">
        <v>2</v>
      </c>
      <c r="N34" s="19" t="str">
        <f>A18</f>
        <v>מוצר ע</v>
      </c>
    </row>
    <row r="35" ht="13.5" customHeight="1">
      <c r="D35" s="20" t="s">
        <v>4</v>
      </c>
      <c r="E35" s="21"/>
      <c r="G35" s="20" t="s">
        <v>4</v>
      </c>
      <c r="H35" s="21"/>
      <c r="J35" s="20" t="s">
        <v>4</v>
      </c>
      <c r="K35" s="21"/>
      <c r="M35" s="20" t="s">
        <v>4</v>
      </c>
      <c r="N35" s="21"/>
    </row>
    <row r="36" ht="13.5" customHeight="1">
      <c r="D36" s="20" t="s">
        <v>7</v>
      </c>
      <c r="E36" s="21"/>
      <c r="G36" s="20" t="s">
        <v>7</v>
      </c>
      <c r="H36" s="21"/>
      <c r="J36" s="20" t="s">
        <v>7</v>
      </c>
      <c r="K36" s="21"/>
      <c r="M36" s="20" t="s">
        <v>7</v>
      </c>
      <c r="N36" s="21"/>
    </row>
    <row r="37" ht="13.5" customHeight="1">
      <c r="D37" s="20" t="s">
        <v>9</v>
      </c>
      <c r="E37" s="21"/>
      <c r="G37" s="20" t="s">
        <v>9</v>
      </c>
      <c r="H37" s="21"/>
      <c r="J37" s="20" t="s">
        <v>9</v>
      </c>
      <c r="K37" s="21"/>
      <c r="M37" s="20" t="s">
        <v>9</v>
      </c>
      <c r="N37" s="21"/>
    </row>
    <row r="38" ht="13.5" customHeight="1">
      <c r="D38" s="20" t="s">
        <v>11</v>
      </c>
      <c r="E38" s="21"/>
      <c r="G38" s="20" t="s">
        <v>11</v>
      </c>
      <c r="H38" s="21"/>
      <c r="J38" s="20" t="s">
        <v>11</v>
      </c>
      <c r="K38" s="21"/>
      <c r="M38" s="20" t="s">
        <v>11</v>
      </c>
      <c r="N38" s="21"/>
    </row>
    <row r="39" ht="13.5" customHeight="1">
      <c r="D39" s="20" t="s">
        <v>13</v>
      </c>
      <c r="E39" s="21"/>
      <c r="G39" s="20" t="s">
        <v>13</v>
      </c>
      <c r="H39" s="21"/>
      <c r="J39" s="20" t="s">
        <v>13</v>
      </c>
      <c r="K39" s="21"/>
      <c r="M39" s="20" t="s">
        <v>13</v>
      </c>
      <c r="N39" s="21"/>
    </row>
    <row r="40" ht="13.5" customHeight="1">
      <c r="D40" s="20" t="s">
        <v>15</v>
      </c>
      <c r="E40" s="21"/>
      <c r="G40" s="20" t="s">
        <v>15</v>
      </c>
      <c r="H40" s="21"/>
      <c r="J40" s="20" t="s">
        <v>15</v>
      </c>
      <c r="K40" s="21"/>
      <c r="M40" s="20" t="s">
        <v>15</v>
      </c>
      <c r="N40" s="21"/>
    </row>
    <row r="41" ht="13.5" customHeight="1">
      <c r="D41" s="20" t="s">
        <v>17</v>
      </c>
      <c r="E41" s="21"/>
      <c r="G41" s="20" t="s">
        <v>17</v>
      </c>
      <c r="H41" s="21"/>
      <c r="J41" s="20" t="s">
        <v>17</v>
      </c>
      <c r="K41" s="21"/>
      <c r="M41" s="20" t="s">
        <v>17</v>
      </c>
      <c r="N41" s="21"/>
    </row>
    <row r="42" ht="13.5" customHeight="1">
      <c r="D42" s="22" t="s">
        <v>19</v>
      </c>
      <c r="E42" s="23">
        <f>SUM(E35:E41)</f>
        <v>0</v>
      </c>
      <c r="F42" s="24" t="s">
        <v>20</v>
      </c>
      <c r="G42" s="22" t="s">
        <v>19</v>
      </c>
      <c r="H42" s="23">
        <f>SUM(H35:H41)</f>
        <v>0</v>
      </c>
      <c r="I42" s="24" t="s">
        <v>20</v>
      </c>
      <c r="J42" s="22" t="s">
        <v>19</v>
      </c>
      <c r="K42" s="23">
        <f>SUM(K35:K41)</f>
        <v>0</v>
      </c>
      <c r="L42" s="24" t="s">
        <v>20</v>
      </c>
      <c r="M42" s="22" t="s">
        <v>19</v>
      </c>
      <c r="N42" s="23">
        <f>SUM(N35:N41)</f>
        <v>0</v>
      </c>
      <c r="O42" s="24" t="s">
        <v>20</v>
      </c>
    </row>
    <row r="43" ht="13.5" customHeight="1">
      <c r="D43" s="25" t="s">
        <v>22</v>
      </c>
      <c r="E43" s="26">
        <f>B15-E42</f>
        <v>0</v>
      </c>
      <c r="F43" s="15"/>
      <c r="G43" s="25" t="s">
        <v>22</v>
      </c>
      <c r="H43" s="26">
        <f>B16-H42</f>
        <v>0</v>
      </c>
      <c r="I43" s="15"/>
      <c r="J43" s="25" t="s">
        <v>22</v>
      </c>
      <c r="K43" s="26">
        <f>B17-K42</f>
        <v>0</v>
      </c>
      <c r="L43" s="15"/>
      <c r="M43" s="25" t="s">
        <v>22</v>
      </c>
      <c r="N43" s="26">
        <f>B18-N42</f>
        <v>0</v>
      </c>
      <c r="O43" s="15"/>
    </row>
    <row r="44" ht="13.5" customHeight="1"/>
    <row r="45" ht="13.5" customHeight="1">
      <c r="D45" s="18" t="s">
        <v>2</v>
      </c>
      <c r="E45" s="19" t="str">
        <f>A19</f>
        <v>מוצר פ</v>
      </c>
      <c r="G45" s="18" t="s">
        <v>2</v>
      </c>
      <c r="H45" s="19" t="str">
        <f>A20</f>
        <v>מוצר צ</v>
      </c>
      <c r="J45" s="18" t="s">
        <v>2</v>
      </c>
      <c r="K45" s="19" t="str">
        <f>A21</f>
        <v>מוצר ק</v>
      </c>
      <c r="M45" s="18" t="s">
        <v>2</v>
      </c>
      <c r="N45" s="19" t="str">
        <f>A22</f>
        <v>מוצר ר</v>
      </c>
    </row>
    <row r="46" ht="13.5" customHeight="1">
      <c r="D46" s="20" t="s">
        <v>4</v>
      </c>
      <c r="E46" s="21"/>
      <c r="G46" s="20" t="s">
        <v>4</v>
      </c>
      <c r="H46" s="21"/>
      <c r="J46" s="20" t="s">
        <v>4</v>
      </c>
      <c r="K46" s="21"/>
      <c r="M46" s="20" t="s">
        <v>4</v>
      </c>
      <c r="N46" s="21"/>
    </row>
    <row r="47" ht="13.5" customHeight="1">
      <c r="D47" s="20" t="s">
        <v>7</v>
      </c>
      <c r="E47" s="21"/>
      <c r="G47" s="20" t="s">
        <v>7</v>
      </c>
      <c r="H47" s="21"/>
      <c r="J47" s="20" t="s">
        <v>7</v>
      </c>
      <c r="K47" s="21"/>
      <c r="M47" s="20" t="s">
        <v>7</v>
      </c>
      <c r="N47" s="21"/>
    </row>
    <row r="48" ht="13.5" customHeight="1">
      <c r="D48" s="20" t="s">
        <v>9</v>
      </c>
      <c r="E48" s="21"/>
      <c r="G48" s="20" t="s">
        <v>9</v>
      </c>
      <c r="H48" s="21"/>
      <c r="J48" s="20" t="s">
        <v>9</v>
      </c>
      <c r="K48" s="21"/>
      <c r="M48" s="20" t="s">
        <v>9</v>
      </c>
      <c r="N48" s="21"/>
    </row>
    <row r="49" ht="13.5" customHeight="1">
      <c r="D49" s="20" t="s">
        <v>11</v>
      </c>
      <c r="E49" s="21"/>
      <c r="G49" s="20" t="s">
        <v>11</v>
      </c>
      <c r="H49" s="21"/>
      <c r="J49" s="20" t="s">
        <v>11</v>
      </c>
      <c r="K49" s="21"/>
      <c r="M49" s="20" t="s">
        <v>11</v>
      </c>
      <c r="N49" s="21"/>
    </row>
    <row r="50" ht="13.5" customHeight="1">
      <c r="D50" s="20" t="s">
        <v>13</v>
      </c>
      <c r="E50" s="21"/>
      <c r="G50" s="20" t="s">
        <v>13</v>
      </c>
      <c r="H50" s="21"/>
      <c r="J50" s="20" t="s">
        <v>13</v>
      </c>
      <c r="K50" s="21"/>
      <c r="M50" s="20" t="s">
        <v>13</v>
      </c>
      <c r="N50" s="21"/>
    </row>
    <row r="51" ht="13.5" customHeight="1">
      <c r="D51" s="20" t="s">
        <v>15</v>
      </c>
      <c r="E51" s="21"/>
      <c r="G51" s="20" t="s">
        <v>15</v>
      </c>
      <c r="H51" s="21"/>
      <c r="J51" s="20" t="s">
        <v>15</v>
      </c>
      <c r="K51" s="21"/>
      <c r="M51" s="20" t="s">
        <v>15</v>
      </c>
      <c r="N51" s="21"/>
    </row>
    <row r="52" ht="13.5" customHeight="1">
      <c r="D52" s="20" t="s">
        <v>17</v>
      </c>
      <c r="E52" s="21"/>
      <c r="G52" s="20" t="s">
        <v>17</v>
      </c>
      <c r="H52" s="21"/>
      <c r="J52" s="20" t="s">
        <v>17</v>
      </c>
      <c r="K52" s="21"/>
      <c r="M52" s="20" t="s">
        <v>17</v>
      </c>
      <c r="N52" s="21"/>
    </row>
    <row r="53" ht="13.5" customHeight="1">
      <c r="D53" s="22" t="s">
        <v>19</v>
      </c>
      <c r="E53" s="23">
        <f>SUM(E46:E52)</f>
        <v>0</v>
      </c>
      <c r="F53" s="24" t="s">
        <v>20</v>
      </c>
      <c r="G53" s="22" t="s">
        <v>19</v>
      </c>
      <c r="H53" s="23">
        <f>SUM(H46:H52)</f>
        <v>0</v>
      </c>
      <c r="I53" s="24" t="s">
        <v>20</v>
      </c>
      <c r="J53" s="22" t="s">
        <v>19</v>
      </c>
      <c r="K53" s="23">
        <f>SUM(K46:K52)</f>
        <v>0</v>
      </c>
      <c r="L53" s="24" t="s">
        <v>20</v>
      </c>
      <c r="M53" s="22" t="s">
        <v>19</v>
      </c>
      <c r="N53" s="23">
        <f>SUM(N46:N52)</f>
        <v>0</v>
      </c>
      <c r="O53" s="24" t="s">
        <v>20</v>
      </c>
    </row>
    <row r="54" ht="13.5" customHeight="1">
      <c r="D54" s="25" t="s">
        <v>22</v>
      </c>
      <c r="E54" s="26">
        <f>B19-E53</f>
        <v>0</v>
      </c>
      <c r="F54" s="15"/>
      <c r="G54" s="25" t="s">
        <v>22</v>
      </c>
      <c r="H54" s="26">
        <f>B20-H53</f>
        <v>0</v>
      </c>
      <c r="I54" s="15"/>
      <c r="J54" s="25" t="s">
        <v>22</v>
      </c>
      <c r="K54" s="26">
        <f>B21-K53</f>
        <v>0</v>
      </c>
      <c r="L54" s="15"/>
      <c r="M54" s="25" t="s">
        <v>22</v>
      </c>
      <c r="N54" s="26">
        <f>B22-N53</f>
        <v>0</v>
      </c>
      <c r="O54" s="15"/>
    </row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F9:F10"/>
    <mergeCell ref="I9:I10"/>
    <mergeCell ref="L9:L10"/>
    <mergeCell ref="O9:O10"/>
    <mergeCell ref="I20:I21"/>
    <mergeCell ref="L20:L21"/>
    <mergeCell ref="O20:O21"/>
    <mergeCell ref="L42:L43"/>
    <mergeCell ref="O42:O43"/>
    <mergeCell ref="F53:F54"/>
    <mergeCell ref="I53:I54"/>
    <mergeCell ref="L53:L54"/>
    <mergeCell ref="O53:O54"/>
    <mergeCell ref="F20:F21"/>
    <mergeCell ref="F31:F32"/>
    <mergeCell ref="I31:I32"/>
    <mergeCell ref="L31:L32"/>
    <mergeCell ref="O31:O32"/>
    <mergeCell ref="F42:F43"/>
    <mergeCell ref="I42:I4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2.63" defaultRowHeight="15.0"/>
  <cols>
    <col customWidth="1" min="1" max="1" width="11.25"/>
    <col customWidth="1" min="2" max="3" width="8.63"/>
    <col customWidth="1" min="4" max="6" width="9.75"/>
    <col customWidth="1" min="7" max="7" width="14.0"/>
    <col customWidth="1" min="8" max="8" width="12.25"/>
  </cols>
  <sheetData>
    <row r="1" ht="15.0" customHeight="1">
      <c r="D1" s="27" t="s">
        <v>20</v>
      </c>
    </row>
    <row r="2" ht="13.5" customHeight="1">
      <c r="A2" s="28"/>
      <c r="B2" s="29" t="s">
        <v>36</v>
      </c>
      <c r="C2" s="29" t="s">
        <v>37</v>
      </c>
      <c r="D2" s="30" t="s">
        <v>38</v>
      </c>
      <c r="E2" s="31" t="s">
        <v>39</v>
      </c>
      <c r="F2" s="29" t="s">
        <v>40</v>
      </c>
      <c r="G2" s="32" t="s">
        <v>41</v>
      </c>
    </row>
    <row r="3" ht="13.5" customHeight="1">
      <c r="A3" s="33" t="s">
        <v>42</v>
      </c>
      <c r="B3" s="21">
        <v>10000.0</v>
      </c>
      <c r="C3" s="21">
        <v>1.35</v>
      </c>
      <c r="D3" s="34">
        <f t="shared" ref="D3:D14" si="1">C3*B3+E3+F3</f>
        <v>14200</v>
      </c>
      <c r="E3" s="35">
        <v>500.0</v>
      </c>
      <c r="F3" s="36">
        <v>200.0</v>
      </c>
      <c r="G3" s="37"/>
    </row>
    <row r="4" ht="13.5" customHeight="1">
      <c r="A4" s="33" t="s">
        <v>43</v>
      </c>
      <c r="B4" s="21"/>
      <c r="C4" s="21"/>
      <c r="D4" s="34">
        <f t="shared" si="1"/>
        <v>0</v>
      </c>
      <c r="E4" s="38"/>
      <c r="F4" s="39"/>
      <c r="G4" s="37"/>
    </row>
    <row r="5" ht="13.5" customHeight="1">
      <c r="A5" s="33" t="s">
        <v>44</v>
      </c>
      <c r="B5" s="21"/>
      <c r="C5" s="21"/>
      <c r="D5" s="34">
        <f t="shared" si="1"/>
        <v>0</v>
      </c>
      <c r="E5" s="38"/>
      <c r="F5" s="39"/>
      <c r="G5" s="37"/>
    </row>
    <row r="6" ht="13.5" customHeight="1">
      <c r="A6" s="33" t="s">
        <v>45</v>
      </c>
      <c r="B6" s="21"/>
      <c r="C6" s="21"/>
      <c r="D6" s="34">
        <f t="shared" si="1"/>
        <v>0</v>
      </c>
      <c r="E6" s="38"/>
      <c r="F6" s="39"/>
      <c r="G6" s="37"/>
    </row>
    <row r="7" ht="13.5" customHeight="1">
      <c r="A7" s="33" t="s">
        <v>46</v>
      </c>
      <c r="B7" s="21"/>
      <c r="C7" s="21"/>
      <c r="D7" s="34">
        <f t="shared" si="1"/>
        <v>0</v>
      </c>
      <c r="E7" s="38"/>
      <c r="F7" s="39"/>
      <c r="G7" s="37"/>
    </row>
    <row r="8" ht="13.5" customHeight="1">
      <c r="A8" s="33" t="s">
        <v>47</v>
      </c>
      <c r="B8" s="21"/>
      <c r="C8" s="21"/>
      <c r="D8" s="34">
        <f t="shared" si="1"/>
        <v>0</v>
      </c>
      <c r="E8" s="38"/>
      <c r="F8" s="39"/>
      <c r="G8" s="37"/>
    </row>
    <row r="9" ht="13.5" customHeight="1">
      <c r="A9" s="33" t="s">
        <v>48</v>
      </c>
      <c r="B9" s="21"/>
      <c r="C9" s="21"/>
      <c r="D9" s="34">
        <f t="shared" si="1"/>
        <v>0</v>
      </c>
      <c r="E9" s="38"/>
      <c r="F9" s="39"/>
      <c r="G9" s="37"/>
    </row>
    <row r="10" ht="13.5" customHeight="1">
      <c r="A10" s="33" t="s">
        <v>49</v>
      </c>
      <c r="B10" s="21"/>
      <c r="C10" s="21"/>
      <c r="D10" s="34">
        <f t="shared" si="1"/>
        <v>0</v>
      </c>
      <c r="E10" s="38"/>
      <c r="F10" s="39"/>
      <c r="G10" s="37"/>
    </row>
    <row r="11" ht="13.5" customHeight="1">
      <c r="A11" s="33" t="s">
        <v>50</v>
      </c>
      <c r="B11" s="21"/>
      <c r="C11" s="21"/>
      <c r="D11" s="34">
        <f t="shared" si="1"/>
        <v>0</v>
      </c>
      <c r="E11" s="38"/>
      <c r="F11" s="39"/>
      <c r="G11" s="37"/>
    </row>
    <row r="12" ht="13.5" customHeight="1">
      <c r="A12" s="33" t="s">
        <v>51</v>
      </c>
      <c r="B12" s="21"/>
      <c r="C12" s="21"/>
      <c r="D12" s="34">
        <f t="shared" si="1"/>
        <v>0</v>
      </c>
      <c r="E12" s="38"/>
      <c r="F12" s="39"/>
      <c r="G12" s="37"/>
    </row>
    <row r="13" ht="13.5" customHeight="1">
      <c r="A13" s="33" t="s">
        <v>52</v>
      </c>
      <c r="B13" s="21"/>
      <c r="C13" s="21"/>
      <c r="D13" s="34">
        <f t="shared" si="1"/>
        <v>0</v>
      </c>
      <c r="E13" s="38"/>
      <c r="F13" s="39"/>
      <c r="G13" s="37"/>
    </row>
    <row r="14" ht="13.5" customHeight="1">
      <c r="A14" s="40" t="s">
        <v>53</v>
      </c>
      <c r="B14" s="41"/>
      <c r="C14" s="41"/>
      <c r="D14" s="34">
        <f t="shared" si="1"/>
        <v>0</v>
      </c>
      <c r="E14" s="42"/>
      <c r="F14" s="39"/>
      <c r="G14" s="37"/>
    </row>
    <row r="15" ht="13.5" customHeight="1">
      <c r="D15" s="43"/>
    </row>
    <row r="16" ht="15.0" customHeight="1">
      <c r="D16" s="44" t="s">
        <v>20</v>
      </c>
    </row>
    <row r="17" ht="13.5" customHeight="1">
      <c r="A17" s="28"/>
      <c r="B17" s="29" t="s">
        <v>54</v>
      </c>
      <c r="C17" s="29" t="s">
        <v>37</v>
      </c>
      <c r="D17" s="30" t="s">
        <v>38</v>
      </c>
      <c r="E17" s="29" t="s">
        <v>55</v>
      </c>
      <c r="F17" s="29" t="s">
        <v>40</v>
      </c>
      <c r="G17" s="31" t="s">
        <v>56</v>
      </c>
      <c r="H17" s="32" t="s">
        <v>57</v>
      </c>
    </row>
    <row r="18" ht="13.5" customHeight="1">
      <c r="A18" s="33" t="s">
        <v>58</v>
      </c>
      <c r="B18" s="45">
        <v>35.0</v>
      </c>
      <c r="C18" s="45">
        <v>1.35</v>
      </c>
      <c r="D18" s="34">
        <f t="shared" ref="D18:D23" si="2">C18*B18*G18+E18+F18</f>
        <v>1078</v>
      </c>
      <c r="E18" s="36">
        <v>500.0</v>
      </c>
      <c r="F18" s="21">
        <v>200.0</v>
      </c>
      <c r="G18" s="46">
        <v>8.0</v>
      </c>
      <c r="H18" s="37"/>
    </row>
    <row r="19" ht="13.5" customHeight="1">
      <c r="A19" s="33" t="s">
        <v>59</v>
      </c>
      <c r="B19" s="45"/>
      <c r="C19" s="45"/>
      <c r="D19" s="34">
        <f t="shared" si="2"/>
        <v>0</v>
      </c>
      <c r="E19" s="36"/>
      <c r="F19" s="21"/>
      <c r="G19" s="46"/>
      <c r="H19" s="37"/>
    </row>
    <row r="20" ht="13.5" customHeight="1">
      <c r="A20" s="33" t="s">
        <v>60</v>
      </c>
      <c r="B20" s="45"/>
      <c r="C20" s="45"/>
      <c r="D20" s="34">
        <f t="shared" si="2"/>
        <v>0</v>
      </c>
      <c r="E20" s="36"/>
      <c r="F20" s="21"/>
      <c r="G20" s="46"/>
      <c r="H20" s="37"/>
    </row>
    <row r="21" ht="13.5" customHeight="1">
      <c r="A21" s="33" t="s">
        <v>61</v>
      </c>
      <c r="B21" s="45"/>
      <c r="C21" s="45"/>
      <c r="D21" s="34">
        <f t="shared" si="2"/>
        <v>0</v>
      </c>
      <c r="E21" s="36"/>
      <c r="F21" s="21"/>
      <c r="G21" s="46"/>
      <c r="H21" s="37"/>
    </row>
    <row r="22" ht="13.5" customHeight="1">
      <c r="A22" s="33" t="s">
        <v>62</v>
      </c>
      <c r="B22" s="45"/>
      <c r="C22" s="45"/>
      <c r="D22" s="34">
        <f t="shared" si="2"/>
        <v>0</v>
      </c>
      <c r="E22" s="36"/>
      <c r="F22" s="21"/>
      <c r="G22" s="46"/>
      <c r="H22" s="37"/>
    </row>
    <row r="23" ht="13.5" customHeight="1">
      <c r="A23" s="40" t="s">
        <v>63</v>
      </c>
      <c r="B23" s="47"/>
      <c r="C23" s="47"/>
      <c r="D23" s="34">
        <f t="shared" si="2"/>
        <v>0</v>
      </c>
      <c r="E23" s="48"/>
      <c r="F23" s="49"/>
      <c r="G23" s="50"/>
      <c r="H23" s="37"/>
    </row>
    <row r="24" ht="13.5" customHeight="1">
      <c r="D24" s="43"/>
    </row>
    <row r="25" ht="13.5" customHeight="1">
      <c r="D25" s="43"/>
    </row>
    <row r="26" ht="13.5" customHeight="1">
      <c r="D26" s="43"/>
    </row>
    <row r="27" ht="13.5" customHeight="1">
      <c r="D27" s="43"/>
    </row>
    <row r="28" ht="13.5" customHeight="1">
      <c r="D28" s="43"/>
    </row>
    <row r="29" ht="13.5" customHeight="1">
      <c r="D29" s="43"/>
    </row>
    <row r="30" ht="13.5" customHeight="1">
      <c r="D30" s="43"/>
    </row>
    <row r="31" ht="13.5" customHeight="1">
      <c r="D31" s="43"/>
    </row>
    <row r="32" ht="13.5" customHeight="1">
      <c r="D32" s="43"/>
    </row>
    <row r="33" ht="13.5" customHeight="1">
      <c r="D33" s="43"/>
    </row>
    <row r="34" ht="13.5" customHeight="1">
      <c r="D34" s="43"/>
    </row>
    <row r="35" ht="13.5" customHeight="1">
      <c r="D35" s="43"/>
    </row>
    <row r="36" ht="13.5" customHeight="1">
      <c r="D36" s="43"/>
    </row>
    <row r="37" ht="13.5" customHeight="1">
      <c r="D37" s="43"/>
    </row>
    <row r="38" ht="13.5" customHeight="1">
      <c r="D38" s="43"/>
    </row>
    <row r="39" ht="13.5" customHeight="1">
      <c r="D39" s="43"/>
    </row>
    <row r="40" ht="13.5" customHeight="1">
      <c r="D40" s="43"/>
    </row>
    <row r="41" ht="13.5" customHeight="1">
      <c r="D41" s="43"/>
    </row>
    <row r="42" ht="13.5" customHeight="1">
      <c r="D42" s="43"/>
    </row>
    <row r="43" ht="13.5" customHeight="1">
      <c r="D43" s="43"/>
    </row>
    <row r="44" ht="13.5" customHeight="1">
      <c r="D44" s="43"/>
    </row>
    <row r="45" ht="13.5" customHeight="1">
      <c r="D45" s="43"/>
    </row>
    <row r="46" ht="13.5" customHeight="1">
      <c r="D46" s="43"/>
    </row>
    <row r="47" ht="13.5" customHeight="1">
      <c r="D47" s="43"/>
    </row>
    <row r="48" ht="13.5" customHeight="1">
      <c r="D48" s="43"/>
    </row>
    <row r="49" ht="13.5" customHeight="1">
      <c r="D49" s="43"/>
    </row>
    <row r="50" ht="13.5" customHeight="1">
      <c r="D50" s="43"/>
    </row>
    <row r="51" ht="13.5" customHeight="1">
      <c r="D51" s="43"/>
    </row>
    <row r="52" ht="13.5" customHeight="1">
      <c r="D52" s="43"/>
    </row>
    <row r="53" ht="13.5" customHeight="1">
      <c r="D53" s="43"/>
    </row>
    <row r="54" ht="13.5" customHeight="1">
      <c r="D54" s="43"/>
    </row>
    <row r="55" ht="13.5" customHeight="1">
      <c r="D55" s="43"/>
    </row>
    <row r="56" ht="13.5" customHeight="1">
      <c r="D56" s="43"/>
    </row>
    <row r="57" ht="13.5" customHeight="1">
      <c r="D57" s="43"/>
    </row>
    <row r="58" ht="13.5" customHeight="1">
      <c r="D58" s="43"/>
    </row>
    <row r="59" ht="13.5" customHeight="1">
      <c r="D59" s="43"/>
    </row>
    <row r="60" ht="13.5" customHeight="1">
      <c r="D60" s="43"/>
    </row>
    <row r="61" ht="13.5" customHeight="1">
      <c r="D61" s="43"/>
    </row>
    <row r="62" ht="13.5" customHeight="1">
      <c r="D62" s="43"/>
    </row>
    <row r="63" ht="13.5" customHeight="1">
      <c r="D63" s="43"/>
    </row>
    <row r="64" ht="13.5" customHeight="1">
      <c r="D64" s="43"/>
    </row>
    <row r="65" ht="13.5" customHeight="1">
      <c r="D65" s="43"/>
    </row>
    <row r="66" ht="13.5" customHeight="1">
      <c r="D66" s="43"/>
    </row>
    <row r="67" ht="13.5" customHeight="1">
      <c r="D67" s="43"/>
    </row>
    <row r="68" ht="13.5" customHeight="1">
      <c r="D68" s="43"/>
    </row>
    <row r="69" ht="13.5" customHeight="1">
      <c r="D69" s="43"/>
    </row>
    <row r="70" ht="13.5" customHeight="1">
      <c r="D70" s="43"/>
    </row>
    <row r="71" ht="13.5" customHeight="1">
      <c r="D71" s="43"/>
    </row>
    <row r="72" ht="13.5" customHeight="1">
      <c r="D72" s="43"/>
    </row>
    <row r="73" ht="13.5" customHeight="1">
      <c r="D73" s="43"/>
    </row>
    <row r="74" ht="13.5" customHeight="1">
      <c r="D74" s="43"/>
    </row>
    <row r="75" ht="13.5" customHeight="1">
      <c r="D75" s="43"/>
    </row>
    <row r="76" ht="13.5" customHeight="1">
      <c r="D76" s="43"/>
    </row>
    <row r="77" ht="13.5" customHeight="1">
      <c r="D77" s="43"/>
    </row>
    <row r="78" ht="13.5" customHeight="1">
      <c r="D78" s="43"/>
    </row>
    <row r="79" ht="13.5" customHeight="1">
      <c r="D79" s="43"/>
    </row>
    <row r="80" ht="13.5" customHeight="1">
      <c r="D80" s="43"/>
    </row>
    <row r="81" ht="13.5" customHeight="1">
      <c r="D81" s="43"/>
    </row>
    <row r="82" ht="13.5" customHeight="1">
      <c r="D82" s="43"/>
    </row>
    <row r="83" ht="13.5" customHeight="1">
      <c r="D83" s="43"/>
    </row>
    <row r="84" ht="13.5" customHeight="1">
      <c r="D84" s="43"/>
    </row>
    <row r="85" ht="13.5" customHeight="1">
      <c r="D85" s="43"/>
    </row>
    <row r="86" ht="13.5" customHeight="1">
      <c r="D86" s="43"/>
    </row>
    <row r="87" ht="13.5" customHeight="1">
      <c r="D87" s="43"/>
    </row>
    <row r="88" ht="13.5" customHeight="1">
      <c r="D88" s="43"/>
    </row>
    <row r="89" ht="13.5" customHeight="1">
      <c r="D89" s="43"/>
    </row>
    <row r="90" ht="13.5" customHeight="1">
      <c r="D90" s="43"/>
    </row>
    <row r="91" ht="13.5" customHeight="1">
      <c r="D91" s="43"/>
    </row>
    <row r="92" ht="13.5" customHeight="1">
      <c r="D92" s="43"/>
    </row>
    <row r="93" ht="13.5" customHeight="1">
      <c r="D93" s="43"/>
    </row>
    <row r="94" ht="13.5" customHeight="1">
      <c r="D94" s="43"/>
    </row>
    <row r="95" ht="13.5" customHeight="1">
      <c r="D95" s="43"/>
    </row>
    <row r="96" ht="13.5" customHeight="1">
      <c r="D96" s="43"/>
    </row>
    <row r="97" ht="13.5" customHeight="1">
      <c r="D97" s="43"/>
    </row>
    <row r="98" ht="13.5" customHeight="1">
      <c r="D98" s="43"/>
    </row>
    <row r="99" ht="13.5" customHeight="1">
      <c r="D99" s="43"/>
    </row>
    <row r="100" ht="13.5" customHeight="1">
      <c r="D100" s="43"/>
    </row>
    <row r="101" ht="13.5" customHeight="1">
      <c r="D101" s="43"/>
    </row>
    <row r="102" ht="13.5" customHeight="1">
      <c r="D102" s="43"/>
    </row>
    <row r="103" ht="13.5" customHeight="1">
      <c r="D103" s="43"/>
    </row>
    <row r="104" ht="13.5" customHeight="1">
      <c r="D104" s="43"/>
    </row>
    <row r="105" ht="13.5" customHeight="1">
      <c r="D105" s="43"/>
    </row>
    <row r="106" ht="13.5" customHeight="1">
      <c r="D106" s="43"/>
    </row>
    <row r="107" ht="13.5" customHeight="1">
      <c r="D107" s="43"/>
    </row>
    <row r="108" ht="13.5" customHeight="1">
      <c r="D108" s="43"/>
    </row>
    <row r="109" ht="13.5" customHeight="1">
      <c r="D109" s="43"/>
    </row>
    <row r="110" ht="13.5" customHeight="1">
      <c r="D110" s="43"/>
    </row>
    <row r="111" ht="13.5" customHeight="1">
      <c r="D111" s="43"/>
    </row>
    <row r="112" ht="13.5" customHeight="1">
      <c r="D112" s="43"/>
    </row>
    <row r="113" ht="13.5" customHeight="1">
      <c r="D113" s="43"/>
    </row>
    <row r="114" ht="13.5" customHeight="1">
      <c r="D114" s="43"/>
    </row>
    <row r="115" ht="13.5" customHeight="1">
      <c r="D115" s="43"/>
    </row>
    <row r="116" ht="13.5" customHeight="1">
      <c r="D116" s="43"/>
    </row>
    <row r="117" ht="13.5" customHeight="1">
      <c r="D117" s="43"/>
    </row>
    <row r="118" ht="13.5" customHeight="1">
      <c r="D118" s="43"/>
    </row>
    <row r="119" ht="13.5" customHeight="1">
      <c r="D119" s="43"/>
    </row>
    <row r="120" ht="13.5" customHeight="1">
      <c r="D120" s="43"/>
    </row>
    <row r="121" ht="13.5" customHeight="1">
      <c r="D121" s="43"/>
    </row>
    <row r="122" ht="13.5" customHeight="1">
      <c r="D122" s="43"/>
    </row>
    <row r="123" ht="13.5" customHeight="1">
      <c r="D123" s="43"/>
    </row>
    <row r="124" ht="13.5" customHeight="1">
      <c r="D124" s="43"/>
    </row>
    <row r="125" ht="13.5" customHeight="1">
      <c r="D125" s="43"/>
    </row>
    <row r="126" ht="13.5" customHeight="1">
      <c r="D126" s="43"/>
    </row>
    <row r="127" ht="13.5" customHeight="1">
      <c r="D127" s="43"/>
    </row>
    <row r="128" ht="13.5" customHeight="1">
      <c r="D128" s="43"/>
    </row>
    <row r="129" ht="13.5" customHeight="1">
      <c r="D129" s="43"/>
    </row>
    <row r="130" ht="13.5" customHeight="1">
      <c r="D130" s="43"/>
    </row>
    <row r="131" ht="13.5" customHeight="1">
      <c r="D131" s="43"/>
    </row>
    <row r="132" ht="13.5" customHeight="1">
      <c r="D132" s="43"/>
    </row>
    <row r="133" ht="13.5" customHeight="1">
      <c r="D133" s="43"/>
    </row>
    <row r="134" ht="13.5" customHeight="1">
      <c r="D134" s="43"/>
    </row>
    <row r="135" ht="13.5" customHeight="1">
      <c r="D135" s="43"/>
    </row>
    <row r="136" ht="13.5" customHeight="1">
      <c r="D136" s="43"/>
    </row>
    <row r="137" ht="13.5" customHeight="1">
      <c r="D137" s="43"/>
    </row>
    <row r="138" ht="13.5" customHeight="1">
      <c r="D138" s="43"/>
    </row>
    <row r="139" ht="13.5" customHeight="1">
      <c r="D139" s="43"/>
    </row>
    <row r="140" ht="13.5" customHeight="1">
      <c r="D140" s="43"/>
    </row>
    <row r="141" ht="13.5" customHeight="1">
      <c r="D141" s="43"/>
    </row>
    <row r="142" ht="13.5" customHeight="1">
      <c r="D142" s="43"/>
    </row>
    <row r="143" ht="13.5" customHeight="1">
      <c r="D143" s="43"/>
    </row>
    <row r="144" ht="13.5" customHeight="1">
      <c r="D144" s="43"/>
    </row>
    <row r="145" ht="13.5" customHeight="1">
      <c r="D145" s="43"/>
    </row>
    <row r="146" ht="13.5" customHeight="1">
      <c r="D146" s="43"/>
    </row>
    <row r="147" ht="13.5" customHeight="1">
      <c r="D147" s="43"/>
    </row>
    <row r="148" ht="13.5" customHeight="1">
      <c r="D148" s="43"/>
    </row>
    <row r="149" ht="13.5" customHeight="1">
      <c r="D149" s="43"/>
    </row>
    <row r="150" ht="13.5" customHeight="1">
      <c r="D150" s="43"/>
    </row>
    <row r="151" ht="13.5" customHeight="1">
      <c r="D151" s="43"/>
    </row>
    <row r="152" ht="13.5" customHeight="1">
      <c r="D152" s="43"/>
    </row>
    <row r="153" ht="13.5" customHeight="1">
      <c r="D153" s="43"/>
    </row>
    <row r="154" ht="13.5" customHeight="1">
      <c r="D154" s="43"/>
    </row>
    <row r="155" ht="13.5" customHeight="1">
      <c r="D155" s="43"/>
    </row>
    <row r="156" ht="13.5" customHeight="1">
      <c r="D156" s="43"/>
    </row>
    <row r="157" ht="13.5" customHeight="1">
      <c r="D157" s="43"/>
    </row>
    <row r="158" ht="13.5" customHeight="1">
      <c r="D158" s="43"/>
    </row>
    <row r="159" ht="13.5" customHeight="1">
      <c r="D159" s="43"/>
    </row>
    <row r="160" ht="13.5" customHeight="1">
      <c r="D160" s="43"/>
    </row>
    <row r="161" ht="13.5" customHeight="1">
      <c r="D161" s="43"/>
    </row>
    <row r="162" ht="13.5" customHeight="1">
      <c r="D162" s="43"/>
    </row>
    <row r="163" ht="13.5" customHeight="1">
      <c r="D163" s="43"/>
    </row>
    <row r="164" ht="13.5" customHeight="1">
      <c r="D164" s="43"/>
    </row>
    <row r="165" ht="13.5" customHeight="1">
      <c r="D165" s="43"/>
    </row>
    <row r="166" ht="13.5" customHeight="1">
      <c r="D166" s="43"/>
    </row>
    <row r="167" ht="13.5" customHeight="1">
      <c r="D167" s="43"/>
    </row>
    <row r="168" ht="13.5" customHeight="1">
      <c r="D168" s="43"/>
    </row>
    <row r="169" ht="13.5" customHeight="1">
      <c r="D169" s="43"/>
    </row>
    <row r="170" ht="13.5" customHeight="1">
      <c r="D170" s="43"/>
    </row>
    <row r="171" ht="13.5" customHeight="1">
      <c r="D171" s="43"/>
    </row>
    <row r="172" ht="13.5" customHeight="1">
      <c r="D172" s="43"/>
    </row>
    <row r="173" ht="13.5" customHeight="1">
      <c r="D173" s="43"/>
    </row>
    <row r="174" ht="13.5" customHeight="1">
      <c r="D174" s="43"/>
    </row>
    <row r="175" ht="13.5" customHeight="1">
      <c r="D175" s="43"/>
    </row>
    <row r="176" ht="13.5" customHeight="1">
      <c r="D176" s="43"/>
    </row>
    <row r="177" ht="13.5" customHeight="1">
      <c r="D177" s="43"/>
    </row>
    <row r="178" ht="13.5" customHeight="1">
      <c r="D178" s="43"/>
    </row>
    <row r="179" ht="13.5" customHeight="1">
      <c r="D179" s="43"/>
    </row>
    <row r="180" ht="13.5" customHeight="1">
      <c r="D180" s="43"/>
    </row>
    <row r="181" ht="13.5" customHeight="1">
      <c r="D181" s="43"/>
    </row>
    <row r="182" ht="13.5" customHeight="1">
      <c r="D182" s="43"/>
    </row>
    <row r="183" ht="13.5" customHeight="1">
      <c r="D183" s="43"/>
    </row>
    <row r="184" ht="13.5" customHeight="1">
      <c r="D184" s="43"/>
    </row>
    <row r="185" ht="13.5" customHeight="1">
      <c r="D185" s="43"/>
    </row>
    <row r="186" ht="13.5" customHeight="1">
      <c r="D186" s="43"/>
    </row>
    <row r="187" ht="13.5" customHeight="1">
      <c r="D187" s="43"/>
    </row>
    <row r="188" ht="13.5" customHeight="1">
      <c r="D188" s="43"/>
    </row>
    <row r="189" ht="13.5" customHeight="1">
      <c r="D189" s="43"/>
    </row>
    <row r="190" ht="13.5" customHeight="1">
      <c r="D190" s="43"/>
    </row>
    <row r="191" ht="13.5" customHeight="1">
      <c r="D191" s="43"/>
    </row>
    <row r="192" ht="13.5" customHeight="1">
      <c r="D192" s="43"/>
    </row>
    <row r="193" ht="13.5" customHeight="1">
      <c r="D193" s="43"/>
    </row>
    <row r="194" ht="13.5" customHeight="1">
      <c r="D194" s="43"/>
    </row>
    <row r="195" ht="13.5" customHeight="1">
      <c r="D195" s="43"/>
    </row>
    <row r="196" ht="13.5" customHeight="1">
      <c r="D196" s="43"/>
    </row>
    <row r="197" ht="13.5" customHeight="1">
      <c r="D197" s="43"/>
    </row>
    <row r="198" ht="13.5" customHeight="1">
      <c r="D198" s="43"/>
    </row>
    <row r="199" ht="13.5" customHeight="1">
      <c r="D199" s="43"/>
    </row>
    <row r="200" ht="13.5" customHeight="1">
      <c r="D200" s="43"/>
    </row>
    <row r="201" ht="13.5" customHeight="1">
      <c r="D201" s="43"/>
    </row>
    <row r="202" ht="13.5" customHeight="1">
      <c r="D202" s="43"/>
    </row>
    <row r="203" ht="13.5" customHeight="1">
      <c r="D203" s="43"/>
    </row>
    <row r="204" ht="13.5" customHeight="1">
      <c r="D204" s="43"/>
    </row>
    <row r="205" ht="13.5" customHeight="1">
      <c r="D205" s="43"/>
    </row>
    <row r="206" ht="13.5" customHeight="1">
      <c r="D206" s="43"/>
    </row>
    <row r="207" ht="13.5" customHeight="1">
      <c r="D207" s="43"/>
    </row>
    <row r="208" ht="13.5" customHeight="1">
      <c r="D208" s="43"/>
    </row>
    <row r="209" ht="13.5" customHeight="1">
      <c r="D209" s="43"/>
    </row>
    <row r="210" ht="13.5" customHeight="1">
      <c r="D210" s="43"/>
    </row>
    <row r="211" ht="13.5" customHeight="1">
      <c r="D211" s="43"/>
    </row>
    <row r="212" ht="13.5" customHeight="1">
      <c r="D212" s="43"/>
    </row>
    <row r="213" ht="13.5" customHeight="1">
      <c r="D213" s="43"/>
    </row>
    <row r="214" ht="13.5" customHeight="1">
      <c r="D214" s="43"/>
    </row>
    <row r="215" ht="13.5" customHeight="1">
      <c r="D215" s="43"/>
    </row>
    <row r="216" ht="13.5" customHeight="1">
      <c r="D216" s="43"/>
    </row>
    <row r="217" ht="13.5" customHeight="1">
      <c r="D217" s="43"/>
    </row>
    <row r="218" ht="13.5" customHeight="1">
      <c r="D218" s="43"/>
    </row>
    <row r="219" ht="13.5" customHeight="1">
      <c r="D219" s="43"/>
    </row>
    <row r="220" ht="13.5" customHeight="1">
      <c r="D220" s="43"/>
    </row>
    <row r="221" ht="13.5" customHeight="1">
      <c r="D221" s="43"/>
    </row>
    <row r="222" ht="13.5" customHeight="1">
      <c r="D222" s="43"/>
    </row>
    <row r="223" ht="13.5" customHeight="1">
      <c r="D223" s="43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G2:G14"/>
    <mergeCell ref="H17:H23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8.75"/>
    <col customWidth="1" min="2" max="2" width="23.13"/>
    <col customWidth="1" min="3" max="3" width="13.13"/>
    <col customWidth="1" min="4" max="4" width="10.0"/>
    <col customWidth="1" min="5" max="5" width="10.13"/>
    <col customWidth="1" min="6" max="6" width="11.0"/>
    <col customWidth="1" min="7" max="7" width="10.13"/>
    <col customWidth="1" min="8" max="8" width="11.38"/>
    <col customWidth="1" min="9" max="9" width="10.0"/>
    <col customWidth="1" min="10" max="10" width="9.13"/>
    <col customWidth="1" min="11" max="11" width="10.88"/>
    <col customWidth="1" min="12" max="12" width="10.38"/>
    <col customWidth="1" min="13" max="13" width="10.13"/>
    <col customWidth="1" min="14" max="14" width="11.0"/>
    <col customWidth="1" min="15" max="15" width="10.25"/>
    <col customWidth="1" min="16" max="16" width="9.13"/>
    <col customWidth="1" min="17" max="26" width="9.0"/>
  </cols>
  <sheetData>
    <row r="1" ht="20.25" customHeight="1">
      <c r="A1" s="51"/>
      <c r="B1" s="51"/>
      <c r="C1" s="52" t="s">
        <v>64</v>
      </c>
      <c r="D1" s="53">
        <v>45292.0</v>
      </c>
      <c r="E1" s="53">
        <v>45323.0</v>
      </c>
      <c r="F1" s="53">
        <v>45352.0</v>
      </c>
      <c r="G1" s="53">
        <v>45383.0</v>
      </c>
      <c r="H1" s="53">
        <v>45413.0</v>
      </c>
      <c r="I1" s="53">
        <v>45444.0</v>
      </c>
      <c r="J1" s="53">
        <v>45474.0</v>
      </c>
      <c r="K1" s="53">
        <v>45505.0</v>
      </c>
      <c r="L1" s="53">
        <v>45536.0</v>
      </c>
      <c r="M1" s="53">
        <v>45566.0</v>
      </c>
      <c r="N1" s="53">
        <v>45597.0</v>
      </c>
      <c r="O1" s="53">
        <v>45627.0</v>
      </c>
      <c r="P1" s="54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ht="20.25" customHeight="1">
      <c r="A2" s="51"/>
      <c r="B2" s="55" t="s">
        <v>65</v>
      </c>
      <c r="C2" s="56" t="s">
        <v>66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ht="20.25" customHeight="1">
      <c r="A3" s="51"/>
      <c r="B3" s="58" t="s">
        <v>67</v>
      </c>
      <c r="C3" s="59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ht="20.25" customHeight="1">
      <c r="A4" s="60" t="s">
        <v>68</v>
      </c>
      <c r="B4" s="61" t="s">
        <v>0</v>
      </c>
      <c r="C4" s="59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62" t="s">
        <v>69</v>
      </c>
      <c r="Q4" s="51"/>
      <c r="R4" s="51"/>
      <c r="S4" s="51"/>
      <c r="T4" s="51"/>
      <c r="U4" s="51"/>
      <c r="V4" s="51"/>
      <c r="W4" s="51"/>
      <c r="X4" s="51"/>
      <c r="Y4" s="51"/>
      <c r="Z4" s="51"/>
    </row>
    <row r="5" ht="20.25" customHeight="1">
      <c r="A5" s="15"/>
      <c r="B5" s="63" t="str">
        <f>'מחירון ועלויות'!A3</f>
        <v>מוצר א</v>
      </c>
      <c r="C5" s="64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3">
        <f t="shared" ref="P5:P24" si="1">SUM(D5:O5)</f>
        <v>0</v>
      </c>
      <c r="Q5" s="51"/>
      <c r="R5" s="51"/>
      <c r="S5" s="51"/>
      <c r="T5" s="51"/>
      <c r="U5" s="51"/>
      <c r="V5" s="51"/>
      <c r="W5" s="51"/>
      <c r="X5" s="51"/>
      <c r="Y5" s="51"/>
      <c r="Z5" s="51"/>
    </row>
    <row r="6" ht="20.25" customHeight="1">
      <c r="A6" s="15"/>
      <c r="B6" s="66" t="str">
        <f>'מחירון ועלויות'!A4</f>
        <v>מוצר ב</v>
      </c>
      <c r="C6" s="64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6">
        <f t="shared" si="1"/>
        <v>0</v>
      </c>
      <c r="Q6" s="51"/>
      <c r="R6" s="51"/>
      <c r="S6" s="51"/>
      <c r="T6" s="51"/>
      <c r="U6" s="51"/>
      <c r="V6" s="51"/>
      <c r="W6" s="51"/>
      <c r="X6" s="51"/>
      <c r="Y6" s="51"/>
      <c r="Z6" s="51"/>
    </row>
    <row r="7" ht="20.25" customHeight="1">
      <c r="A7" s="15"/>
      <c r="B7" s="63" t="str">
        <f>'מחירון ועלויות'!A5</f>
        <v>מוצר ג</v>
      </c>
      <c r="C7" s="64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3">
        <f t="shared" si="1"/>
        <v>0</v>
      </c>
      <c r="Q7" s="51"/>
      <c r="R7" s="51"/>
      <c r="S7" s="51"/>
      <c r="T7" s="51"/>
      <c r="U7" s="51"/>
      <c r="V7" s="51"/>
      <c r="W7" s="51"/>
      <c r="X7" s="51"/>
      <c r="Y7" s="51"/>
      <c r="Z7" s="51"/>
    </row>
    <row r="8" ht="20.25" customHeight="1">
      <c r="A8" s="15"/>
      <c r="B8" s="66" t="str">
        <f>'מחירון ועלויות'!A6</f>
        <v>מוצר ד</v>
      </c>
      <c r="C8" s="64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6">
        <f t="shared" si="1"/>
        <v>0</v>
      </c>
      <c r="Q8" s="51"/>
      <c r="R8" s="51"/>
      <c r="S8" s="51"/>
      <c r="T8" s="51"/>
      <c r="U8" s="51"/>
      <c r="V8" s="51"/>
      <c r="W8" s="51"/>
      <c r="X8" s="51"/>
      <c r="Y8" s="51"/>
      <c r="Z8" s="51"/>
    </row>
    <row r="9" ht="20.25" customHeight="1">
      <c r="A9" s="15"/>
      <c r="B9" s="63" t="str">
        <f>'מחירון ועלויות'!A7</f>
        <v>מוצר ה</v>
      </c>
      <c r="C9" s="64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3">
        <f t="shared" si="1"/>
        <v>0</v>
      </c>
      <c r="Q9" s="51"/>
      <c r="R9" s="51"/>
      <c r="S9" s="51"/>
      <c r="T9" s="51"/>
      <c r="U9" s="51"/>
      <c r="V9" s="51"/>
      <c r="W9" s="51"/>
      <c r="X9" s="51"/>
      <c r="Y9" s="51"/>
      <c r="Z9" s="51"/>
    </row>
    <row r="10" ht="20.25" customHeight="1">
      <c r="A10" s="15"/>
      <c r="B10" s="66" t="str">
        <f>'מחירון ועלויות'!A8</f>
        <v>מוצר ו</v>
      </c>
      <c r="C10" s="64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6">
        <f t="shared" si="1"/>
        <v>0</v>
      </c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ht="20.25" customHeight="1">
      <c r="A11" s="15"/>
      <c r="B11" s="63" t="str">
        <f>'מחירון ועלויות'!A9</f>
        <v>מוצר ז</v>
      </c>
      <c r="C11" s="64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3">
        <f t="shared" si="1"/>
        <v>0</v>
      </c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ht="20.25" customHeight="1">
      <c r="A12" s="15"/>
      <c r="B12" s="66" t="str">
        <f>'מחירון ועלויות'!A10</f>
        <v>מוצר ח</v>
      </c>
      <c r="C12" s="64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6">
        <f t="shared" si="1"/>
        <v>0</v>
      </c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ht="20.25" customHeight="1">
      <c r="A13" s="15"/>
      <c r="B13" s="68" t="s">
        <v>70</v>
      </c>
      <c r="C13" s="64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3">
        <f t="shared" si="1"/>
        <v>0</v>
      </c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ht="20.25" customHeight="1">
      <c r="A14" s="15"/>
      <c r="B14" s="66" t="str">
        <f>'מחירון ועלויות'!A12</f>
        <v>מוצר י'</v>
      </c>
      <c r="C14" s="64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6">
        <f t="shared" si="1"/>
        <v>0</v>
      </c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ht="20.25" customHeight="1">
      <c r="A15" s="15"/>
      <c r="B15" s="63" t="str">
        <f>'מחירון ועלויות'!A13</f>
        <v>מוצר כ</v>
      </c>
      <c r="C15" s="6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3">
        <f t="shared" si="1"/>
        <v>0</v>
      </c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ht="20.25" customHeight="1">
      <c r="A16" s="15"/>
      <c r="B16" s="66" t="str">
        <f>'מחירון ועלויות'!A14</f>
        <v>מוצר ל</v>
      </c>
      <c r="C16" s="64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6">
        <f t="shared" si="1"/>
        <v>0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ht="20.25" customHeight="1">
      <c r="A17" s="15"/>
      <c r="B17" s="63" t="str">
        <f>'מחירון ועלויות'!A15</f>
        <v>מוצר מ</v>
      </c>
      <c r="C17" s="6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3">
        <f t="shared" si="1"/>
        <v>0</v>
      </c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ht="20.25" customHeight="1">
      <c r="A18" s="15"/>
      <c r="B18" s="66" t="str">
        <f>'מחירון ועלויות'!A16</f>
        <v>מוצר נ</v>
      </c>
      <c r="C18" s="64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6">
        <f t="shared" si="1"/>
        <v>0</v>
      </c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ht="20.25" customHeight="1">
      <c r="A19" s="15"/>
      <c r="B19" s="63" t="str">
        <f>'מחירון ועלויות'!A17</f>
        <v>מוצר ס</v>
      </c>
      <c r="C19" s="64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3">
        <f t="shared" si="1"/>
        <v>0</v>
      </c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ht="20.25" customHeight="1">
      <c r="A20" s="15"/>
      <c r="B20" s="66" t="str">
        <f>'מחירון ועלויות'!A18</f>
        <v>מוצר ע</v>
      </c>
      <c r="C20" s="64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6">
        <f t="shared" si="1"/>
        <v>0</v>
      </c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ht="20.25" customHeight="1">
      <c r="A21" s="15"/>
      <c r="B21" s="63" t="str">
        <f>'מחירון ועלויות'!A19</f>
        <v>מוצר פ</v>
      </c>
      <c r="C21" s="6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3">
        <f t="shared" si="1"/>
        <v>0</v>
      </c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ht="20.25" customHeight="1">
      <c r="A22" s="15"/>
      <c r="B22" s="66" t="str">
        <f>'מחירון ועלויות'!A20</f>
        <v>מוצר צ</v>
      </c>
      <c r="C22" s="64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6">
        <f t="shared" si="1"/>
        <v>0</v>
      </c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ht="20.25" customHeight="1">
      <c r="A23" s="15"/>
      <c r="B23" s="63" t="str">
        <f>'מחירון ועלויות'!A21</f>
        <v>מוצר ק</v>
      </c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3">
        <f t="shared" si="1"/>
        <v>0</v>
      </c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ht="20.25" customHeight="1">
      <c r="A24" s="15"/>
      <c r="B24" s="66" t="str">
        <f>'מחירון ועלויות'!A22</f>
        <v>מוצר ר</v>
      </c>
      <c r="C24" s="64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6">
        <f t="shared" si="1"/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ht="20.25" customHeight="1">
      <c r="A25" s="51"/>
      <c r="B25" s="67"/>
      <c r="C25" s="64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66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ht="20.25" customHeight="1">
      <c r="A26" s="51"/>
      <c r="B26" s="58" t="s">
        <v>71</v>
      </c>
      <c r="C26" s="59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ht="20.25" customHeight="1">
      <c r="A27" s="51"/>
      <c r="B27" s="51" t="str">
        <f t="shared" ref="B27:B47" si="2">B4</f>
        <v>מוצר/שירות</v>
      </c>
      <c r="C27" s="59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ht="20.25" customHeight="1">
      <c r="A28" s="69" t="s">
        <v>20</v>
      </c>
      <c r="B28" s="70" t="str">
        <f t="shared" si="2"/>
        <v>מוצר א</v>
      </c>
      <c r="C28" s="64"/>
      <c r="D28" s="71">
        <f>D5*'מחירון ועלויות'!$B$3</f>
        <v>0</v>
      </c>
      <c r="E28" s="71">
        <f>E5*'מחירון ועלויות'!$B$3</f>
        <v>0</v>
      </c>
      <c r="F28" s="71">
        <f>F5*'מחירון ועלויות'!$B$3</f>
        <v>0</v>
      </c>
      <c r="G28" s="71">
        <f>G5*'מחירון ועלויות'!$B$3</f>
        <v>0</v>
      </c>
      <c r="H28" s="71">
        <f>H5*'מחירון ועלויות'!$B$3</f>
        <v>0</v>
      </c>
      <c r="I28" s="71">
        <f>I5*'מחירון ועלויות'!$B$3</f>
        <v>0</v>
      </c>
      <c r="J28" s="71">
        <f>J5*'מחירון ועלויות'!$B$3</f>
        <v>0</v>
      </c>
      <c r="K28" s="71">
        <f>K5*'מחירון ועלויות'!$B$3</f>
        <v>0</v>
      </c>
      <c r="L28" s="71">
        <f>L5*'מחירון ועלויות'!$B$3</f>
        <v>0</v>
      </c>
      <c r="M28" s="71">
        <f>M5*'מחירון ועלויות'!$B$3</f>
        <v>0</v>
      </c>
      <c r="N28" s="71">
        <f>N5*'מחירון ועלויות'!$B$3</f>
        <v>0</v>
      </c>
      <c r="O28" s="71">
        <f>O5*'מחירון ועלויות'!$B$3</f>
        <v>0</v>
      </c>
      <c r="P28" s="70">
        <f t="shared" ref="P28:P47" si="3">SUM(D28:O28)</f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ht="20.25" customHeight="1">
      <c r="A29" s="15"/>
      <c r="B29" s="66" t="str">
        <f t="shared" si="2"/>
        <v>מוצר ב</v>
      </c>
      <c r="C29" s="64"/>
      <c r="D29" s="67">
        <f>D6*'מחירון ועלויות'!$B$4</f>
        <v>0</v>
      </c>
      <c r="E29" s="67">
        <f>E6*'מחירון ועלויות'!$B$4</f>
        <v>0</v>
      </c>
      <c r="F29" s="67">
        <f>F6*'מחירון ועלויות'!$B$4</f>
        <v>0</v>
      </c>
      <c r="G29" s="67">
        <f>G6*'מחירון ועלויות'!$B$4</f>
        <v>0</v>
      </c>
      <c r="H29" s="67">
        <f>H6*'מחירון ועלויות'!$B$4</f>
        <v>0</v>
      </c>
      <c r="I29" s="67">
        <f>I6*'מחירון ועלויות'!$B$4</f>
        <v>0</v>
      </c>
      <c r="J29" s="67">
        <f>J6*'מחירון ועלויות'!$B$4</f>
        <v>0</v>
      </c>
      <c r="K29" s="67">
        <f>K6*'מחירון ועלויות'!$B$4</f>
        <v>0</v>
      </c>
      <c r="L29" s="67">
        <f>L6*'מחירון ועלויות'!$B$4</f>
        <v>0</v>
      </c>
      <c r="M29" s="67">
        <f>M6*'מחירון ועלויות'!$B$4</f>
        <v>0</v>
      </c>
      <c r="N29" s="67">
        <f>N6*'מחירון ועלויות'!$B$4</f>
        <v>0</v>
      </c>
      <c r="O29" s="67">
        <f>O6*'מחירון ועלויות'!$B$4</f>
        <v>0</v>
      </c>
      <c r="P29" s="66">
        <f t="shared" si="3"/>
        <v>0</v>
      </c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ht="20.25" customHeight="1">
      <c r="A30" s="15"/>
      <c r="B30" s="70" t="str">
        <f t="shared" si="2"/>
        <v>מוצר ג</v>
      </c>
      <c r="C30" s="64"/>
      <c r="D30" s="71">
        <f>D7*'מחירון ועלויות'!$B$5</f>
        <v>0</v>
      </c>
      <c r="E30" s="71">
        <f>E7*'מחירון ועלויות'!$B$5</f>
        <v>0</v>
      </c>
      <c r="F30" s="71">
        <f>F7*'מחירון ועלויות'!$B$5</f>
        <v>0</v>
      </c>
      <c r="G30" s="71">
        <f>G7*'מחירון ועלויות'!$B$5</f>
        <v>0</v>
      </c>
      <c r="H30" s="71">
        <f>H7*'מחירון ועלויות'!$B$5</f>
        <v>0</v>
      </c>
      <c r="I30" s="71">
        <f>I7*'מחירון ועלויות'!$B$5</f>
        <v>0</v>
      </c>
      <c r="J30" s="71">
        <f>J7*'מחירון ועלויות'!$B$5</f>
        <v>0</v>
      </c>
      <c r="K30" s="71">
        <f>K7*'מחירון ועלויות'!$B$5</f>
        <v>0</v>
      </c>
      <c r="L30" s="71">
        <f>L7*'מחירון ועלויות'!$B$5</f>
        <v>0</v>
      </c>
      <c r="M30" s="71">
        <f>M7*'מחירון ועלויות'!$B$5</f>
        <v>0</v>
      </c>
      <c r="N30" s="71">
        <f>N7*'מחירון ועלויות'!$B$5</f>
        <v>0</v>
      </c>
      <c r="O30" s="71">
        <f>O7*'מחירון ועלויות'!$B$5</f>
        <v>0</v>
      </c>
      <c r="P30" s="70">
        <f t="shared" si="3"/>
        <v>0</v>
      </c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ht="20.25" customHeight="1">
      <c r="A31" s="15"/>
      <c r="B31" s="66" t="str">
        <f t="shared" si="2"/>
        <v>מוצר ד</v>
      </c>
      <c r="C31" s="64"/>
      <c r="D31" s="67">
        <f>D8*'מחירון ועלויות'!$B$6</f>
        <v>0</v>
      </c>
      <c r="E31" s="67">
        <f>E8*'מחירון ועלויות'!$B$6</f>
        <v>0</v>
      </c>
      <c r="F31" s="67">
        <f>F8*'מחירון ועלויות'!$B$6</f>
        <v>0</v>
      </c>
      <c r="G31" s="67">
        <f>G8*'מחירון ועלויות'!$B$6</f>
        <v>0</v>
      </c>
      <c r="H31" s="67">
        <f>H8*'מחירון ועלויות'!$B$6</f>
        <v>0</v>
      </c>
      <c r="I31" s="67">
        <f>I8*'מחירון ועלויות'!$B$6</f>
        <v>0</v>
      </c>
      <c r="J31" s="67">
        <f>J8*'מחירון ועלויות'!$B$6</f>
        <v>0</v>
      </c>
      <c r="K31" s="67">
        <f>K8*'מחירון ועלויות'!$B$6</f>
        <v>0</v>
      </c>
      <c r="L31" s="67">
        <f>L8*'מחירון ועלויות'!$B$6</f>
        <v>0</v>
      </c>
      <c r="M31" s="67">
        <f>M8*'מחירון ועלויות'!$B$6</f>
        <v>0</v>
      </c>
      <c r="N31" s="67">
        <f>N8*'מחירון ועלויות'!$B$6</f>
        <v>0</v>
      </c>
      <c r="O31" s="67">
        <f>O8*'מחירון ועלויות'!$B$6</f>
        <v>0</v>
      </c>
      <c r="P31" s="66">
        <f t="shared" si="3"/>
        <v>0</v>
      </c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ht="20.25" customHeight="1">
      <c r="A32" s="15"/>
      <c r="B32" s="70" t="str">
        <f t="shared" si="2"/>
        <v>מוצר ה</v>
      </c>
      <c r="C32" s="64"/>
      <c r="D32" s="71">
        <f>D9*'מחירון ועלויות'!$B$7</f>
        <v>0</v>
      </c>
      <c r="E32" s="71">
        <f>E9*'מחירון ועלויות'!$B$7</f>
        <v>0</v>
      </c>
      <c r="F32" s="71">
        <f>F9*'מחירון ועלויות'!$B$7</f>
        <v>0</v>
      </c>
      <c r="G32" s="71">
        <f>G9*'מחירון ועלויות'!$B$7</f>
        <v>0</v>
      </c>
      <c r="H32" s="71">
        <f>H9*'מחירון ועלויות'!$B$7</f>
        <v>0</v>
      </c>
      <c r="I32" s="71">
        <f>I9*'מחירון ועלויות'!$B$7</f>
        <v>0</v>
      </c>
      <c r="J32" s="71">
        <f>J9*'מחירון ועלויות'!$B$7</f>
        <v>0</v>
      </c>
      <c r="K32" s="71">
        <f>K9*'מחירון ועלויות'!$B$7</f>
        <v>0</v>
      </c>
      <c r="L32" s="71">
        <f>L9*'מחירון ועלויות'!$B$7</f>
        <v>0</v>
      </c>
      <c r="M32" s="71">
        <f>M9*'מחירון ועלויות'!$B$7</f>
        <v>0</v>
      </c>
      <c r="N32" s="71">
        <f>N9*'מחירון ועלויות'!$B$7</f>
        <v>0</v>
      </c>
      <c r="O32" s="71">
        <f>O9*'מחירון ועלויות'!$B$7</f>
        <v>0</v>
      </c>
      <c r="P32" s="70">
        <f t="shared" si="3"/>
        <v>0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ht="20.25" customHeight="1">
      <c r="A33" s="15"/>
      <c r="B33" s="66" t="str">
        <f t="shared" si="2"/>
        <v>מוצר ו</v>
      </c>
      <c r="C33" s="64"/>
      <c r="D33" s="67">
        <f>D10*'מחירון ועלויות'!$B$8</f>
        <v>0</v>
      </c>
      <c r="E33" s="67">
        <f>E10*'מחירון ועלויות'!$B$8</f>
        <v>0</v>
      </c>
      <c r="F33" s="67">
        <f>F10*'מחירון ועלויות'!$B$8</f>
        <v>0</v>
      </c>
      <c r="G33" s="67">
        <f>G10*'מחירון ועלויות'!$B$8</f>
        <v>0</v>
      </c>
      <c r="H33" s="67">
        <f>H10*'מחירון ועלויות'!$B$8</f>
        <v>0</v>
      </c>
      <c r="I33" s="67">
        <f>I10*'מחירון ועלויות'!$B$8</f>
        <v>0</v>
      </c>
      <c r="J33" s="67">
        <f>J10*'מחירון ועלויות'!$B$8</f>
        <v>0</v>
      </c>
      <c r="K33" s="67">
        <f>K10*'מחירון ועלויות'!$B$8</f>
        <v>0</v>
      </c>
      <c r="L33" s="67">
        <f>L10*'מחירון ועלויות'!$B$8</f>
        <v>0</v>
      </c>
      <c r="M33" s="67">
        <f>M10*'מחירון ועלויות'!$B$8</f>
        <v>0</v>
      </c>
      <c r="N33" s="67">
        <f>N10*'מחירון ועלויות'!$B$8</f>
        <v>0</v>
      </c>
      <c r="O33" s="67">
        <f>O10*'מחירון ועלויות'!$B$8</f>
        <v>0</v>
      </c>
      <c r="P33" s="66">
        <f t="shared" si="3"/>
        <v>0</v>
      </c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ht="20.25" customHeight="1">
      <c r="A34" s="15"/>
      <c r="B34" s="70" t="str">
        <f t="shared" si="2"/>
        <v>מוצר ז</v>
      </c>
      <c r="C34" s="64"/>
      <c r="D34" s="71">
        <f>D11*'מחירון ועלויות'!$B$9</f>
        <v>0</v>
      </c>
      <c r="E34" s="71">
        <f>E11*'מחירון ועלויות'!$B$9</f>
        <v>0</v>
      </c>
      <c r="F34" s="71">
        <f>F11*'מחירון ועלויות'!$B$9</f>
        <v>0</v>
      </c>
      <c r="G34" s="71">
        <f>G11*'מחירון ועלויות'!$B$9</f>
        <v>0</v>
      </c>
      <c r="H34" s="71">
        <f>H11*'מחירון ועלויות'!$B$9</f>
        <v>0</v>
      </c>
      <c r="I34" s="71">
        <f>I11*'מחירון ועלויות'!$B$9</f>
        <v>0</v>
      </c>
      <c r="J34" s="71">
        <f>J11*'מחירון ועלויות'!$B$9</f>
        <v>0</v>
      </c>
      <c r="K34" s="71">
        <f>K11*'מחירון ועלויות'!$B$9</f>
        <v>0</v>
      </c>
      <c r="L34" s="71">
        <f>L11*'מחירון ועלויות'!$B$9</f>
        <v>0</v>
      </c>
      <c r="M34" s="71">
        <f>M11*'מחירון ועלויות'!$B$9</f>
        <v>0</v>
      </c>
      <c r="N34" s="71">
        <f>N11*'מחירון ועלויות'!$B$9</f>
        <v>0</v>
      </c>
      <c r="O34" s="71">
        <f>O11*'מחירון ועלויות'!$B$9</f>
        <v>0</v>
      </c>
      <c r="P34" s="70">
        <f t="shared" si="3"/>
        <v>0</v>
      </c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ht="20.25" customHeight="1">
      <c r="A35" s="15"/>
      <c r="B35" s="66" t="str">
        <f t="shared" si="2"/>
        <v>מוצר ח</v>
      </c>
      <c r="C35" s="64"/>
      <c r="D35" s="67">
        <f>D12*'מחירון ועלויות'!$B$10</f>
        <v>0</v>
      </c>
      <c r="E35" s="67">
        <f>E12*'מחירון ועלויות'!$B$10</f>
        <v>0</v>
      </c>
      <c r="F35" s="67">
        <f>F12*'מחירון ועלויות'!$B$10</f>
        <v>0</v>
      </c>
      <c r="G35" s="67">
        <f>G12*'מחירון ועלויות'!$B$10</f>
        <v>0</v>
      </c>
      <c r="H35" s="67">
        <f>H12*'מחירון ועלויות'!$B$10</f>
        <v>0</v>
      </c>
      <c r="I35" s="67">
        <f>I12*'מחירון ועלויות'!$B$10</f>
        <v>0</v>
      </c>
      <c r="J35" s="67">
        <f>J12*'מחירון ועלויות'!$B$10</f>
        <v>0</v>
      </c>
      <c r="K35" s="67">
        <f>K12*'מחירון ועלויות'!$B$10</f>
        <v>0</v>
      </c>
      <c r="L35" s="67">
        <f>L12*'מחירון ועלויות'!$B$10</f>
        <v>0</v>
      </c>
      <c r="M35" s="67">
        <f>M12*'מחירון ועלויות'!$B$10</f>
        <v>0</v>
      </c>
      <c r="N35" s="67">
        <f>N12*'מחירון ועלויות'!$B$10</f>
        <v>0</v>
      </c>
      <c r="O35" s="67">
        <f>O12*'מחירון ועלויות'!$B$10</f>
        <v>0</v>
      </c>
      <c r="P35" s="66">
        <f t="shared" si="3"/>
        <v>0</v>
      </c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ht="20.25" customHeight="1">
      <c r="A36" s="15"/>
      <c r="B36" s="70" t="str">
        <f t="shared" si="2"/>
        <v>מוצר ט'</v>
      </c>
      <c r="C36" s="64"/>
      <c r="D36" s="71">
        <f>D13*'מחירון ועלויות'!$B$11</f>
        <v>0</v>
      </c>
      <c r="E36" s="71">
        <f>E13*'מחירון ועלויות'!$B$11</f>
        <v>0</v>
      </c>
      <c r="F36" s="71">
        <f>F13*'מחירון ועלויות'!$B$11</f>
        <v>0</v>
      </c>
      <c r="G36" s="71">
        <f>G13*'מחירון ועלויות'!$B$11</f>
        <v>0</v>
      </c>
      <c r="H36" s="71">
        <f>H13*'מחירון ועלויות'!$B$11</f>
        <v>0</v>
      </c>
      <c r="I36" s="71">
        <f>I13*'מחירון ועלויות'!$B$11</f>
        <v>0</v>
      </c>
      <c r="J36" s="71">
        <f>J13*'מחירון ועלויות'!$B$11</f>
        <v>0</v>
      </c>
      <c r="K36" s="71">
        <f>K13*'מחירון ועלויות'!$B$11</f>
        <v>0</v>
      </c>
      <c r="L36" s="71">
        <f>L13*'מחירון ועלויות'!$B$11</f>
        <v>0</v>
      </c>
      <c r="M36" s="71">
        <f>M13*'מחירון ועלויות'!$B$11</f>
        <v>0</v>
      </c>
      <c r="N36" s="71">
        <f>N13*'מחירון ועלויות'!$B$11</f>
        <v>0</v>
      </c>
      <c r="O36" s="71">
        <f>O13*'מחירון ועלויות'!$B$11</f>
        <v>0</v>
      </c>
      <c r="P36" s="70">
        <f t="shared" si="3"/>
        <v>0</v>
      </c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ht="20.25" customHeight="1">
      <c r="A37" s="15"/>
      <c r="B37" s="66" t="str">
        <f t="shared" si="2"/>
        <v>מוצר י'</v>
      </c>
      <c r="C37" s="64"/>
      <c r="D37" s="67">
        <f>D14*'מחירון ועלויות'!$B$12</f>
        <v>0</v>
      </c>
      <c r="E37" s="67">
        <f>E14*'מחירון ועלויות'!$B$12</f>
        <v>0</v>
      </c>
      <c r="F37" s="67">
        <f>F14*'מחירון ועלויות'!$B$12</f>
        <v>0</v>
      </c>
      <c r="G37" s="67">
        <f>G14*'מחירון ועלויות'!$B$12</f>
        <v>0</v>
      </c>
      <c r="H37" s="67">
        <f>H14*'מחירון ועלויות'!$B$12</f>
        <v>0</v>
      </c>
      <c r="I37" s="67">
        <f>I14*'מחירון ועלויות'!$B$12</f>
        <v>0</v>
      </c>
      <c r="J37" s="67">
        <f>J14*'מחירון ועלויות'!$B$12</f>
        <v>0</v>
      </c>
      <c r="K37" s="67">
        <f>K14*'מחירון ועלויות'!$B$12</f>
        <v>0</v>
      </c>
      <c r="L37" s="67">
        <f>L14*'מחירון ועלויות'!$B$12</f>
        <v>0</v>
      </c>
      <c r="M37" s="67">
        <f>M14*'מחירון ועלויות'!$B$12</f>
        <v>0</v>
      </c>
      <c r="N37" s="67">
        <f>N14*'מחירון ועלויות'!$B$12</f>
        <v>0</v>
      </c>
      <c r="O37" s="67">
        <f>O14*'מחירון ועלויות'!$B$12</f>
        <v>0</v>
      </c>
      <c r="P37" s="66">
        <f t="shared" si="3"/>
        <v>0</v>
      </c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ht="20.25" customHeight="1">
      <c r="A38" s="15"/>
      <c r="B38" s="70" t="str">
        <f t="shared" si="2"/>
        <v>מוצר כ</v>
      </c>
      <c r="C38" s="64"/>
      <c r="D38" s="71">
        <f>D15*'מחירון ועלויות'!$B$13</f>
        <v>0</v>
      </c>
      <c r="E38" s="71">
        <f>E15*'מחירון ועלויות'!$B$13</f>
        <v>0</v>
      </c>
      <c r="F38" s="71">
        <f>F15*'מחירון ועלויות'!$B$13</f>
        <v>0</v>
      </c>
      <c r="G38" s="71">
        <f>G15*'מחירון ועלויות'!$B$13</f>
        <v>0</v>
      </c>
      <c r="H38" s="71">
        <f>H15*'מחירון ועלויות'!$B$13</f>
        <v>0</v>
      </c>
      <c r="I38" s="71">
        <f>I15*'מחירון ועלויות'!$B$13</f>
        <v>0</v>
      </c>
      <c r="J38" s="71">
        <f>J15*'מחירון ועלויות'!$B$13</f>
        <v>0</v>
      </c>
      <c r="K38" s="71">
        <f>K15*'מחירון ועלויות'!$B$13</f>
        <v>0</v>
      </c>
      <c r="L38" s="71">
        <f>L15*'מחירון ועלויות'!$B$13</f>
        <v>0</v>
      </c>
      <c r="M38" s="71">
        <f>M15*'מחירון ועלויות'!$B$13</f>
        <v>0</v>
      </c>
      <c r="N38" s="71">
        <f>N15*'מחירון ועלויות'!$B$13</f>
        <v>0</v>
      </c>
      <c r="O38" s="71">
        <f>O15*'מחירון ועלויות'!$B$13</f>
        <v>0</v>
      </c>
      <c r="P38" s="70">
        <f t="shared" si="3"/>
        <v>0</v>
      </c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ht="20.25" customHeight="1">
      <c r="A39" s="15"/>
      <c r="B39" s="66" t="str">
        <f t="shared" si="2"/>
        <v>מוצר ל</v>
      </c>
      <c r="C39" s="64"/>
      <c r="D39" s="67">
        <f>D16*'מחירון ועלויות'!$B$14</f>
        <v>0</v>
      </c>
      <c r="E39" s="67">
        <f>E16*'מחירון ועלויות'!$B$14</f>
        <v>0</v>
      </c>
      <c r="F39" s="67">
        <f>F16*'מחירון ועלויות'!$B$14</f>
        <v>0</v>
      </c>
      <c r="G39" s="67">
        <f>G16*'מחירון ועלויות'!$B$14</f>
        <v>0</v>
      </c>
      <c r="H39" s="67">
        <f>H16*'מחירון ועלויות'!$B$14</f>
        <v>0</v>
      </c>
      <c r="I39" s="67">
        <f>I16*'מחירון ועלויות'!$B$14</f>
        <v>0</v>
      </c>
      <c r="J39" s="67">
        <f>J16*'מחירון ועלויות'!$B$14</f>
        <v>0</v>
      </c>
      <c r="K39" s="67">
        <f>K16*'מחירון ועלויות'!$B$14</f>
        <v>0</v>
      </c>
      <c r="L39" s="67">
        <f>L16*'מחירון ועלויות'!$B$14</f>
        <v>0</v>
      </c>
      <c r="M39" s="67">
        <f>M16*'מחירון ועלויות'!$B$14</f>
        <v>0</v>
      </c>
      <c r="N39" s="67">
        <f>N16*'מחירון ועלויות'!$B$14</f>
        <v>0</v>
      </c>
      <c r="O39" s="67">
        <f>O16*'מחירון ועלויות'!$B$14</f>
        <v>0</v>
      </c>
      <c r="P39" s="66">
        <f t="shared" si="3"/>
        <v>0</v>
      </c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ht="20.25" customHeight="1">
      <c r="A40" s="15"/>
      <c r="B40" s="70" t="str">
        <f t="shared" si="2"/>
        <v>מוצר מ</v>
      </c>
      <c r="C40" s="64"/>
      <c r="D40" s="71">
        <f>D17*'מחירון ועלויות'!$B$15</f>
        <v>0</v>
      </c>
      <c r="E40" s="71">
        <f>E17*'מחירון ועלויות'!$B$15</f>
        <v>0</v>
      </c>
      <c r="F40" s="71">
        <f>F17*'מחירון ועלויות'!$B$15</f>
        <v>0</v>
      </c>
      <c r="G40" s="71">
        <f>G17*'מחירון ועלויות'!$B$15</f>
        <v>0</v>
      </c>
      <c r="H40" s="71">
        <f>H17*'מחירון ועלויות'!$B$15</f>
        <v>0</v>
      </c>
      <c r="I40" s="71">
        <f>I17*'מחירון ועלויות'!$B$15</f>
        <v>0</v>
      </c>
      <c r="J40" s="71">
        <f>J17*'מחירון ועלויות'!$B$15</f>
        <v>0</v>
      </c>
      <c r="K40" s="71">
        <f>K17*'מחירון ועלויות'!$B$15</f>
        <v>0</v>
      </c>
      <c r="L40" s="71">
        <f>L17*'מחירון ועלויות'!$B$15</f>
        <v>0</v>
      </c>
      <c r="M40" s="71">
        <f>M17*'מחירון ועלויות'!$B$15</f>
        <v>0</v>
      </c>
      <c r="N40" s="71">
        <f>N17*'מחירון ועלויות'!$B$15</f>
        <v>0</v>
      </c>
      <c r="O40" s="71">
        <f>O17*'מחירון ועלויות'!$B$15</f>
        <v>0</v>
      </c>
      <c r="P40" s="70">
        <f t="shared" si="3"/>
        <v>0</v>
      </c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ht="20.25" customHeight="1">
      <c r="A41" s="15"/>
      <c r="B41" s="66" t="str">
        <f t="shared" si="2"/>
        <v>מוצר נ</v>
      </c>
      <c r="C41" s="64"/>
      <c r="D41" s="67">
        <f>D18*'מחירון ועלויות'!$B$16</f>
        <v>0</v>
      </c>
      <c r="E41" s="67">
        <f>E18*'מחירון ועלויות'!$B$16</f>
        <v>0</v>
      </c>
      <c r="F41" s="67">
        <f>F18*'מחירון ועלויות'!$B$16</f>
        <v>0</v>
      </c>
      <c r="G41" s="67">
        <f>G18*'מחירון ועלויות'!$B$16</f>
        <v>0</v>
      </c>
      <c r="H41" s="67">
        <f>H18*'מחירון ועלויות'!$B$16</f>
        <v>0</v>
      </c>
      <c r="I41" s="67">
        <f>I18*'מחירון ועלויות'!$B$16</f>
        <v>0</v>
      </c>
      <c r="J41" s="67">
        <f>J18*'מחירון ועלויות'!$B$16</f>
        <v>0</v>
      </c>
      <c r="K41" s="67">
        <f>K18*'מחירון ועלויות'!$B$16</f>
        <v>0</v>
      </c>
      <c r="L41" s="67">
        <f>L18*'מחירון ועלויות'!$B$16</f>
        <v>0</v>
      </c>
      <c r="M41" s="67">
        <f>M18*'מחירון ועלויות'!$B$16</f>
        <v>0</v>
      </c>
      <c r="N41" s="67">
        <f>N18*'מחירון ועלויות'!$B$16</f>
        <v>0</v>
      </c>
      <c r="O41" s="67">
        <f>O18*'מחירון ועלויות'!$B$16</f>
        <v>0</v>
      </c>
      <c r="P41" s="66">
        <f t="shared" si="3"/>
        <v>0</v>
      </c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ht="20.25" customHeight="1">
      <c r="A42" s="15"/>
      <c r="B42" s="70" t="str">
        <f t="shared" si="2"/>
        <v>מוצר ס</v>
      </c>
      <c r="C42" s="64"/>
      <c r="D42" s="71">
        <f>D19*'מחירון ועלויות'!$B$17</f>
        <v>0</v>
      </c>
      <c r="E42" s="71">
        <f>E19*'מחירון ועלויות'!$B$17</f>
        <v>0</v>
      </c>
      <c r="F42" s="71">
        <f>F19*'מחירון ועלויות'!$B$17</f>
        <v>0</v>
      </c>
      <c r="G42" s="71">
        <f>G19*'מחירון ועלויות'!$B$17</f>
        <v>0</v>
      </c>
      <c r="H42" s="71">
        <f>H19*'מחירון ועלויות'!$B$17</f>
        <v>0</v>
      </c>
      <c r="I42" s="71">
        <f>I19*'מחירון ועלויות'!$B$17</f>
        <v>0</v>
      </c>
      <c r="J42" s="71">
        <f>J19*'מחירון ועלויות'!$B$17</f>
        <v>0</v>
      </c>
      <c r="K42" s="71">
        <f>K19*'מחירון ועלויות'!$B$17</f>
        <v>0</v>
      </c>
      <c r="L42" s="71">
        <f>L19*'מחירון ועלויות'!$B$17</f>
        <v>0</v>
      </c>
      <c r="M42" s="71">
        <f>M19*'מחירון ועלויות'!$B$17</f>
        <v>0</v>
      </c>
      <c r="N42" s="71">
        <f>N19*'מחירון ועלויות'!$B$17</f>
        <v>0</v>
      </c>
      <c r="O42" s="71">
        <f>O19*'מחירון ועלויות'!$B$17</f>
        <v>0</v>
      </c>
      <c r="P42" s="70">
        <f t="shared" si="3"/>
        <v>0</v>
      </c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ht="20.25" customHeight="1">
      <c r="A43" s="15"/>
      <c r="B43" s="66" t="str">
        <f t="shared" si="2"/>
        <v>מוצר ע</v>
      </c>
      <c r="C43" s="64"/>
      <c r="D43" s="67">
        <f>D20*'מחירון ועלויות'!$B$18</f>
        <v>0</v>
      </c>
      <c r="E43" s="67">
        <f>E20*'מחירון ועלויות'!$B$18</f>
        <v>0</v>
      </c>
      <c r="F43" s="67">
        <f>F20*'מחירון ועלויות'!$B$18</f>
        <v>0</v>
      </c>
      <c r="G43" s="67">
        <f>G20*'מחירון ועלויות'!$B$18</f>
        <v>0</v>
      </c>
      <c r="H43" s="67">
        <f>H20*'מחירון ועלויות'!$B$18</f>
        <v>0</v>
      </c>
      <c r="I43" s="67">
        <f>I20*'מחירון ועלויות'!$B$18</f>
        <v>0</v>
      </c>
      <c r="J43" s="67">
        <f>J20*'מחירון ועלויות'!$B$18</f>
        <v>0</v>
      </c>
      <c r="K43" s="67">
        <f>K20*'מחירון ועלויות'!$B$18</f>
        <v>0</v>
      </c>
      <c r="L43" s="67">
        <f>L20*'מחירון ועלויות'!$B$18</f>
        <v>0</v>
      </c>
      <c r="M43" s="67">
        <f>M20*'מחירון ועלויות'!$B$18</f>
        <v>0</v>
      </c>
      <c r="N43" s="67">
        <f>N20*'מחירון ועלויות'!$B$18</f>
        <v>0</v>
      </c>
      <c r="O43" s="67">
        <f>O20*'מחירון ועלויות'!$B$18</f>
        <v>0</v>
      </c>
      <c r="P43" s="66">
        <f t="shared" si="3"/>
        <v>0</v>
      </c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ht="20.25" customHeight="1">
      <c r="A44" s="15"/>
      <c r="B44" s="70" t="str">
        <f t="shared" si="2"/>
        <v>מוצר פ</v>
      </c>
      <c r="C44" s="64"/>
      <c r="D44" s="71">
        <f>D21*'מחירון ועלויות'!$B$19</f>
        <v>0</v>
      </c>
      <c r="E44" s="71">
        <f>E21*'מחירון ועלויות'!$B$19</f>
        <v>0</v>
      </c>
      <c r="F44" s="71">
        <f>F21*'מחירון ועלויות'!$B$19</f>
        <v>0</v>
      </c>
      <c r="G44" s="71">
        <f>G21*'מחירון ועלויות'!$B$19</f>
        <v>0</v>
      </c>
      <c r="H44" s="71">
        <f>H21*'מחירון ועלויות'!$B$19</f>
        <v>0</v>
      </c>
      <c r="I44" s="71">
        <f>I21*'מחירון ועלויות'!$B$19</f>
        <v>0</v>
      </c>
      <c r="J44" s="71">
        <f>J21*'מחירון ועלויות'!$B$19</f>
        <v>0</v>
      </c>
      <c r="K44" s="71">
        <f>K21*'מחירון ועלויות'!$B$19</f>
        <v>0</v>
      </c>
      <c r="L44" s="71">
        <f>L21*'מחירון ועלויות'!$B$19</f>
        <v>0</v>
      </c>
      <c r="M44" s="71">
        <f>M21*'מחירון ועלויות'!$B$19</f>
        <v>0</v>
      </c>
      <c r="N44" s="71">
        <f>N21*'מחירון ועלויות'!$B$19</f>
        <v>0</v>
      </c>
      <c r="O44" s="71">
        <f>O21*'מחירון ועלויות'!$B$19</f>
        <v>0</v>
      </c>
      <c r="P44" s="70">
        <f t="shared" si="3"/>
        <v>0</v>
      </c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ht="20.25" customHeight="1">
      <c r="A45" s="15"/>
      <c r="B45" s="66" t="str">
        <f t="shared" si="2"/>
        <v>מוצר צ</v>
      </c>
      <c r="C45" s="64"/>
      <c r="D45" s="67">
        <f>D22*'מחירון ועלויות'!$B$20</f>
        <v>0</v>
      </c>
      <c r="E45" s="67">
        <f>E22*'מחירון ועלויות'!$B$20</f>
        <v>0</v>
      </c>
      <c r="F45" s="67">
        <f>F22*'מחירון ועלויות'!$B$20</f>
        <v>0</v>
      </c>
      <c r="G45" s="67">
        <f>G22*'מחירון ועלויות'!$B$20</f>
        <v>0</v>
      </c>
      <c r="H45" s="67">
        <f>H22*'מחירון ועלויות'!$B$20</f>
        <v>0</v>
      </c>
      <c r="I45" s="67">
        <f>I22*'מחירון ועלויות'!$B$20</f>
        <v>0</v>
      </c>
      <c r="J45" s="67">
        <f>J22*'מחירון ועלויות'!$B$20</f>
        <v>0</v>
      </c>
      <c r="K45" s="67">
        <f>K22*'מחירון ועלויות'!$B$20</f>
        <v>0</v>
      </c>
      <c r="L45" s="67">
        <f>L22*'מחירון ועלויות'!$B$20</f>
        <v>0</v>
      </c>
      <c r="M45" s="67">
        <f>M22*'מחירון ועלויות'!$B$20</f>
        <v>0</v>
      </c>
      <c r="N45" s="67">
        <f>N22*'מחירון ועלויות'!$B$20</f>
        <v>0</v>
      </c>
      <c r="O45" s="67">
        <f>O22*'מחירון ועלויות'!$B$20</f>
        <v>0</v>
      </c>
      <c r="P45" s="66">
        <f t="shared" si="3"/>
        <v>0</v>
      </c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ht="20.25" customHeight="1">
      <c r="A46" s="15"/>
      <c r="B46" s="70" t="str">
        <f t="shared" si="2"/>
        <v>מוצר ק</v>
      </c>
      <c r="C46" s="64"/>
      <c r="D46" s="71">
        <f>D23*'מחירון ועלויות'!$B$21</f>
        <v>0</v>
      </c>
      <c r="E46" s="71">
        <f>E23*'מחירון ועלויות'!$B$21</f>
        <v>0</v>
      </c>
      <c r="F46" s="71">
        <f>F23*'מחירון ועלויות'!$B$21</f>
        <v>0</v>
      </c>
      <c r="G46" s="71">
        <f>G23*'מחירון ועלויות'!$B$21</f>
        <v>0</v>
      </c>
      <c r="H46" s="71">
        <f>H23*'מחירון ועלויות'!$B$21</f>
        <v>0</v>
      </c>
      <c r="I46" s="71">
        <f>I23*'מחירון ועלויות'!$B$21</f>
        <v>0</v>
      </c>
      <c r="J46" s="71">
        <f>J23*'מחירון ועלויות'!$B$21</f>
        <v>0</v>
      </c>
      <c r="K46" s="71">
        <f>K23*'מחירון ועלויות'!$B$21</f>
        <v>0</v>
      </c>
      <c r="L46" s="71">
        <f>L23*'מחירון ועלויות'!$B$21</f>
        <v>0</v>
      </c>
      <c r="M46" s="71">
        <f>M23*'מחירון ועלויות'!$B$21</f>
        <v>0</v>
      </c>
      <c r="N46" s="71">
        <f>N23*'מחירון ועלויות'!$B$21</f>
        <v>0</v>
      </c>
      <c r="O46" s="71">
        <f>O23*'מחירון ועלויות'!$B$21</f>
        <v>0</v>
      </c>
      <c r="P46" s="70">
        <f t="shared" si="3"/>
        <v>0</v>
      </c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ht="20.25" customHeight="1">
      <c r="A47" s="15"/>
      <c r="B47" s="66" t="str">
        <f t="shared" si="2"/>
        <v>מוצר ר</v>
      </c>
      <c r="C47" s="64"/>
      <c r="D47" s="67">
        <f>D24*'מחירון ועלויות'!$B$22</f>
        <v>0</v>
      </c>
      <c r="E47" s="67">
        <f>E24*'מחירון ועלויות'!$B$22</f>
        <v>0</v>
      </c>
      <c r="F47" s="67">
        <f>F24*'מחירון ועלויות'!$B$22</f>
        <v>0</v>
      </c>
      <c r="G47" s="67">
        <f>G24*'מחירון ועלויות'!$B$22</f>
        <v>0</v>
      </c>
      <c r="H47" s="67">
        <f>H24*'מחירון ועלויות'!$B$22</f>
        <v>0</v>
      </c>
      <c r="I47" s="67">
        <f>I24*'מחירון ועלויות'!$B$22</f>
        <v>0</v>
      </c>
      <c r="J47" s="67">
        <f>J24*'מחירון ועלויות'!$B$22</f>
        <v>0</v>
      </c>
      <c r="K47" s="67">
        <f>K24*'מחירון ועלויות'!$B$22</f>
        <v>0</v>
      </c>
      <c r="L47" s="67">
        <f>L24*'מחירון ועלויות'!$B$22</f>
        <v>0</v>
      </c>
      <c r="M47" s="67">
        <f>M24*'מחירון ועלויות'!$B$22</f>
        <v>0</v>
      </c>
      <c r="N47" s="67">
        <f>N24*'מחירון ועלויות'!$B$22</f>
        <v>0</v>
      </c>
      <c r="O47" s="67">
        <f>O24*'מחירון ועלויות'!$B$22</f>
        <v>0</v>
      </c>
      <c r="P47" s="66">
        <f t="shared" si="3"/>
        <v>0</v>
      </c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ht="20.25" customHeight="1">
      <c r="A48" s="15"/>
      <c r="B48" s="72" t="s">
        <v>69</v>
      </c>
      <c r="C48" s="73"/>
      <c r="D48" s="73">
        <f t="shared" ref="D48:P48" si="4">SUM(D28:D47)</f>
        <v>0</v>
      </c>
      <c r="E48" s="73">
        <f t="shared" si="4"/>
        <v>0</v>
      </c>
      <c r="F48" s="73">
        <f t="shared" si="4"/>
        <v>0</v>
      </c>
      <c r="G48" s="73">
        <f t="shared" si="4"/>
        <v>0</v>
      </c>
      <c r="H48" s="73">
        <f t="shared" si="4"/>
        <v>0</v>
      </c>
      <c r="I48" s="73">
        <f t="shared" si="4"/>
        <v>0</v>
      </c>
      <c r="J48" s="73">
        <f t="shared" si="4"/>
        <v>0</v>
      </c>
      <c r="K48" s="73">
        <f t="shared" si="4"/>
        <v>0</v>
      </c>
      <c r="L48" s="73">
        <f t="shared" si="4"/>
        <v>0</v>
      </c>
      <c r="M48" s="73">
        <f t="shared" si="4"/>
        <v>0</v>
      </c>
      <c r="N48" s="73">
        <f t="shared" si="4"/>
        <v>0</v>
      </c>
      <c r="O48" s="73">
        <f t="shared" si="4"/>
        <v>0</v>
      </c>
      <c r="P48" s="73">
        <f t="shared" si="4"/>
        <v>0</v>
      </c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ht="20.25" customHeight="1">
      <c r="A49" s="51"/>
      <c r="B49" s="51"/>
      <c r="C49" s="59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ht="20.25" customHeight="1">
      <c r="A50" s="51"/>
      <c r="B50" s="74" t="s">
        <v>72</v>
      </c>
      <c r="C50" s="59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ht="20.25" customHeight="1">
      <c r="A51" s="69" t="s">
        <v>20</v>
      </c>
      <c r="B51" s="75" t="str">
        <f t="shared" ref="B51:B70" si="5">B28</f>
        <v>מוצר א</v>
      </c>
      <c r="C51" s="59"/>
      <c r="D51" s="76">
        <f>D5*'מחירון ועלויות'!$E$9</f>
        <v>0</v>
      </c>
      <c r="E51" s="76">
        <f>E5*'מחירון ועלויות'!$E$9</f>
        <v>0</v>
      </c>
      <c r="F51" s="76">
        <f>F5*'מחירון ועלויות'!$E$9</f>
        <v>0</v>
      </c>
      <c r="G51" s="76">
        <f>G5*'מחירון ועלויות'!$E$9</f>
        <v>0</v>
      </c>
      <c r="H51" s="76">
        <f>H5*'מחירון ועלויות'!$E$9</f>
        <v>0</v>
      </c>
      <c r="I51" s="76">
        <f>I5*'מחירון ועלויות'!$E$9</f>
        <v>0</v>
      </c>
      <c r="J51" s="76">
        <f>J5*'מחירון ועלויות'!$E$9</f>
        <v>0</v>
      </c>
      <c r="K51" s="76">
        <f>K5*'מחירון ועלויות'!$E$9</f>
        <v>0</v>
      </c>
      <c r="L51" s="76">
        <f>L5*'מחירון ועלויות'!$E$9</f>
        <v>0</v>
      </c>
      <c r="M51" s="76">
        <f>M5*'מחירון ועלויות'!$E$9</f>
        <v>0</v>
      </c>
      <c r="N51" s="76">
        <f>N5*'מחירון ועלויות'!$E$9</f>
        <v>0</v>
      </c>
      <c r="O51" s="76">
        <f>O5*'מחירון ועלויות'!$E$9</f>
        <v>0</v>
      </c>
      <c r="P51" s="75">
        <f t="shared" ref="P51:P71" si="6">SUM(D51:O51)</f>
        <v>0</v>
      </c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ht="20.25" customHeight="1">
      <c r="A52" s="15"/>
      <c r="B52" s="66" t="str">
        <f t="shared" si="5"/>
        <v>מוצר ב</v>
      </c>
      <c r="C52" s="59"/>
      <c r="D52" s="67">
        <f>D6*'מחירון ועלויות'!$H$9</f>
        <v>0</v>
      </c>
      <c r="E52" s="67">
        <f>E6*'מחירון ועלויות'!$H$9</f>
        <v>0</v>
      </c>
      <c r="F52" s="67">
        <f>F6*'מחירון ועלויות'!$H$9</f>
        <v>0</v>
      </c>
      <c r="G52" s="67">
        <f>G6*'מחירון ועלויות'!$H$9</f>
        <v>0</v>
      </c>
      <c r="H52" s="67">
        <f>H6*'מחירון ועלויות'!$H$9</f>
        <v>0</v>
      </c>
      <c r="I52" s="67">
        <f>I6*'מחירון ועלויות'!$H$9</f>
        <v>0</v>
      </c>
      <c r="J52" s="67">
        <f>J6*'מחירון ועלויות'!$H$9</f>
        <v>0</v>
      </c>
      <c r="K52" s="67">
        <f>K6*'מחירון ועלויות'!$H$9</f>
        <v>0</v>
      </c>
      <c r="L52" s="67">
        <f>L6*'מחירון ועלויות'!$H$9</f>
        <v>0</v>
      </c>
      <c r="M52" s="67">
        <f>M6*'מחירון ועלויות'!$H$9</f>
        <v>0</v>
      </c>
      <c r="N52" s="67">
        <f>N6*'מחירון ועלויות'!$H$9</f>
        <v>0</v>
      </c>
      <c r="O52" s="67">
        <f>O6*'מחירון ועלויות'!$H$9</f>
        <v>0</v>
      </c>
      <c r="P52" s="66">
        <f t="shared" si="6"/>
        <v>0</v>
      </c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ht="20.25" customHeight="1">
      <c r="A53" s="15"/>
      <c r="B53" s="75" t="str">
        <f t="shared" si="5"/>
        <v>מוצר ג</v>
      </c>
      <c r="C53" s="59"/>
      <c r="D53" s="76">
        <f>D7*'מחירון ועלויות'!$K$9</f>
        <v>0</v>
      </c>
      <c r="E53" s="76">
        <f>E7*'מחירון ועלויות'!$K$9</f>
        <v>0</v>
      </c>
      <c r="F53" s="76">
        <f>F7*'מחירון ועלויות'!$K$9</f>
        <v>0</v>
      </c>
      <c r="G53" s="76">
        <f>G7*'מחירון ועלויות'!$K$9</f>
        <v>0</v>
      </c>
      <c r="H53" s="76">
        <f>H7*'מחירון ועלויות'!$K$9</f>
        <v>0</v>
      </c>
      <c r="I53" s="76">
        <f>I7*'מחירון ועלויות'!$K$9</f>
        <v>0</v>
      </c>
      <c r="J53" s="76">
        <f>J7*'מחירון ועלויות'!$K$9</f>
        <v>0</v>
      </c>
      <c r="K53" s="76">
        <f>K7*'מחירון ועלויות'!$K$9</f>
        <v>0</v>
      </c>
      <c r="L53" s="76">
        <f>L7*'מחירון ועלויות'!$K$9</f>
        <v>0</v>
      </c>
      <c r="M53" s="76">
        <f>M7*'מחירון ועלויות'!$K$9</f>
        <v>0</v>
      </c>
      <c r="N53" s="76">
        <f>N7*'מחירון ועלויות'!$K$9</f>
        <v>0</v>
      </c>
      <c r="O53" s="76">
        <f>O7*'מחירון ועלויות'!$K$9</f>
        <v>0</v>
      </c>
      <c r="P53" s="75">
        <f t="shared" si="6"/>
        <v>0</v>
      </c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ht="20.25" customHeight="1">
      <c r="A54" s="15"/>
      <c r="B54" s="66" t="str">
        <f t="shared" si="5"/>
        <v>מוצר ד</v>
      </c>
      <c r="C54" s="59"/>
      <c r="D54" s="67">
        <f>D8*'מחירון ועלויות'!$N$9</f>
        <v>0</v>
      </c>
      <c r="E54" s="67">
        <f>E8*'מחירון ועלויות'!$N$9</f>
        <v>0</v>
      </c>
      <c r="F54" s="67">
        <f>F8*'מחירון ועלויות'!$N$9</f>
        <v>0</v>
      </c>
      <c r="G54" s="67">
        <f>G8*'מחירון ועלויות'!$N$9</f>
        <v>0</v>
      </c>
      <c r="H54" s="67">
        <f>H8*'מחירון ועלויות'!$N$9</f>
        <v>0</v>
      </c>
      <c r="I54" s="67">
        <f>I8*'מחירון ועלויות'!$N$9</f>
        <v>0</v>
      </c>
      <c r="J54" s="67">
        <f>J8*'מחירון ועלויות'!$N$9</f>
        <v>0</v>
      </c>
      <c r="K54" s="67">
        <f>K8*'מחירון ועלויות'!$N$9</f>
        <v>0</v>
      </c>
      <c r="L54" s="67">
        <f>L8*'מחירון ועלויות'!$N$9</f>
        <v>0</v>
      </c>
      <c r="M54" s="67">
        <f>M8*'מחירון ועלויות'!$N$9</f>
        <v>0</v>
      </c>
      <c r="N54" s="67">
        <f>N8*'מחירון ועלויות'!$N$9</f>
        <v>0</v>
      </c>
      <c r="O54" s="67">
        <f>O8*'מחירון ועלויות'!$N$9</f>
        <v>0</v>
      </c>
      <c r="P54" s="66">
        <f t="shared" si="6"/>
        <v>0</v>
      </c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ht="20.25" customHeight="1">
      <c r="A55" s="15"/>
      <c r="B55" s="75" t="str">
        <f t="shared" si="5"/>
        <v>מוצר ה</v>
      </c>
      <c r="C55" s="59"/>
      <c r="D55" s="76">
        <f>D9*'מחירון ועלויות'!$E$20</f>
        <v>0</v>
      </c>
      <c r="E55" s="76">
        <f>E9*'מחירון ועלויות'!$E$20</f>
        <v>0</v>
      </c>
      <c r="F55" s="76">
        <f>F9*'מחירון ועלויות'!$E$20</f>
        <v>0</v>
      </c>
      <c r="G55" s="76">
        <f>G9*'מחירון ועלויות'!$E$20</f>
        <v>0</v>
      </c>
      <c r="H55" s="76">
        <f>H9*'מחירון ועלויות'!$E$20</f>
        <v>0</v>
      </c>
      <c r="I55" s="76">
        <f>I9*'מחירון ועלויות'!$E$20</f>
        <v>0</v>
      </c>
      <c r="J55" s="76">
        <f>J9*'מחירון ועלויות'!$E$20</f>
        <v>0</v>
      </c>
      <c r="K55" s="76">
        <f>K9*'מחירון ועלויות'!$E$20</f>
        <v>0</v>
      </c>
      <c r="L55" s="76">
        <f>L9*'מחירון ועלויות'!$E$20</f>
        <v>0</v>
      </c>
      <c r="M55" s="76">
        <f>M9*'מחירון ועלויות'!$E$20</f>
        <v>0</v>
      </c>
      <c r="N55" s="76">
        <f>N9*'מחירון ועלויות'!$E$20</f>
        <v>0</v>
      </c>
      <c r="O55" s="76">
        <f>O9*'מחירון ועלויות'!$E$20</f>
        <v>0</v>
      </c>
      <c r="P55" s="75">
        <f t="shared" si="6"/>
        <v>0</v>
      </c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ht="20.25" customHeight="1">
      <c r="A56" s="15"/>
      <c r="B56" s="66" t="str">
        <f t="shared" si="5"/>
        <v>מוצר ו</v>
      </c>
      <c r="C56" s="59"/>
      <c r="D56" s="67">
        <f>D10*'מחירון ועלויות'!$H$20</f>
        <v>0</v>
      </c>
      <c r="E56" s="67">
        <f>E10*'מחירון ועלויות'!$H$20</f>
        <v>0</v>
      </c>
      <c r="F56" s="67">
        <f>F10*'מחירון ועלויות'!$H$20</f>
        <v>0</v>
      </c>
      <c r="G56" s="67">
        <f>G10*'מחירון ועלויות'!$H$20</f>
        <v>0</v>
      </c>
      <c r="H56" s="67">
        <f>H10*'מחירון ועלויות'!$H$20</f>
        <v>0</v>
      </c>
      <c r="I56" s="67">
        <f>I10*'מחירון ועלויות'!$H$20</f>
        <v>0</v>
      </c>
      <c r="J56" s="67">
        <f>J10*'מחירון ועלויות'!$H$20</f>
        <v>0</v>
      </c>
      <c r="K56" s="67">
        <f>K10*'מחירון ועלויות'!$H$20</f>
        <v>0</v>
      </c>
      <c r="L56" s="67">
        <f>L10*'מחירון ועלויות'!$H$20</f>
        <v>0</v>
      </c>
      <c r="M56" s="67">
        <f>M10*'מחירון ועלויות'!$H$20</f>
        <v>0</v>
      </c>
      <c r="N56" s="67">
        <f>N10*'מחירון ועלויות'!$H$20</f>
        <v>0</v>
      </c>
      <c r="O56" s="67">
        <f>O10*'מחירון ועלויות'!$H$20</f>
        <v>0</v>
      </c>
      <c r="P56" s="66">
        <f t="shared" si="6"/>
        <v>0</v>
      </c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ht="20.25" customHeight="1">
      <c r="A57" s="15"/>
      <c r="B57" s="75" t="str">
        <f t="shared" si="5"/>
        <v>מוצר ז</v>
      </c>
      <c r="C57" s="59"/>
      <c r="D57" s="76">
        <f>D11*'מחירון ועלויות'!$K$20</f>
        <v>0</v>
      </c>
      <c r="E57" s="76">
        <f>E11*'מחירון ועלויות'!$K$20</f>
        <v>0</v>
      </c>
      <c r="F57" s="76">
        <f>F11*'מחירון ועלויות'!$K$20</f>
        <v>0</v>
      </c>
      <c r="G57" s="76">
        <f>G11*'מחירון ועלויות'!$K$20</f>
        <v>0</v>
      </c>
      <c r="H57" s="76">
        <f>H11*'מחירון ועלויות'!$K$20</f>
        <v>0</v>
      </c>
      <c r="I57" s="76">
        <f>I11*'מחירון ועלויות'!$K$20</f>
        <v>0</v>
      </c>
      <c r="J57" s="76">
        <f>J11*'מחירון ועלויות'!$K$20</f>
        <v>0</v>
      </c>
      <c r="K57" s="76">
        <f>K11*'מחירון ועלויות'!$K$20</f>
        <v>0</v>
      </c>
      <c r="L57" s="76">
        <f>L11*'מחירון ועלויות'!$K$20</f>
        <v>0</v>
      </c>
      <c r="M57" s="76">
        <f>M11*'מחירון ועלויות'!$K$20</f>
        <v>0</v>
      </c>
      <c r="N57" s="76">
        <f>N11*'מחירון ועלויות'!$K$20</f>
        <v>0</v>
      </c>
      <c r="O57" s="76">
        <f>O11*'מחירון ועלויות'!$K$20</f>
        <v>0</v>
      </c>
      <c r="P57" s="75">
        <f t="shared" si="6"/>
        <v>0</v>
      </c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ht="20.25" customHeight="1">
      <c r="A58" s="15"/>
      <c r="B58" s="66" t="str">
        <f t="shared" si="5"/>
        <v>מוצר ח</v>
      </c>
      <c r="C58" s="59"/>
      <c r="D58" s="67">
        <f>D12*'מחירון ועלויות'!$N$20</f>
        <v>0</v>
      </c>
      <c r="E58" s="67">
        <f>E12*'מחירון ועלויות'!$N$20</f>
        <v>0</v>
      </c>
      <c r="F58" s="67">
        <f>F12*'מחירון ועלויות'!$N$20</f>
        <v>0</v>
      </c>
      <c r="G58" s="67">
        <f>G12*'מחירון ועלויות'!$N$20</f>
        <v>0</v>
      </c>
      <c r="H58" s="67">
        <f>H12*'מחירון ועלויות'!$N$20</f>
        <v>0</v>
      </c>
      <c r="I58" s="67">
        <f>I12*'מחירון ועלויות'!$N$20</f>
        <v>0</v>
      </c>
      <c r="J58" s="67">
        <f>J12*'מחירון ועלויות'!$N$20</f>
        <v>0</v>
      </c>
      <c r="K58" s="67">
        <f>K12*'מחירון ועלויות'!$N$20</f>
        <v>0</v>
      </c>
      <c r="L58" s="67">
        <f>L12*'מחירון ועלויות'!$N$20</f>
        <v>0</v>
      </c>
      <c r="M58" s="67">
        <f>M12*'מחירון ועלויות'!$N$20</f>
        <v>0</v>
      </c>
      <c r="N58" s="67">
        <f>N12*'מחירון ועלויות'!$N$20</f>
        <v>0</v>
      </c>
      <c r="O58" s="67">
        <f>O12*'מחירון ועלויות'!$N$20</f>
        <v>0</v>
      </c>
      <c r="P58" s="66">
        <f t="shared" si="6"/>
        <v>0</v>
      </c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ht="20.25" customHeight="1">
      <c r="A59" s="15"/>
      <c r="B59" s="75" t="str">
        <f t="shared" si="5"/>
        <v>מוצר ט'</v>
      </c>
      <c r="C59" s="59"/>
      <c r="D59" s="76">
        <f>D13*'מחירון ועלויות'!$E$31</f>
        <v>0</v>
      </c>
      <c r="E59" s="76">
        <f>E13*'מחירון ועלויות'!$E$31</f>
        <v>0</v>
      </c>
      <c r="F59" s="76">
        <f>F13*'מחירון ועלויות'!$E$31</f>
        <v>0</v>
      </c>
      <c r="G59" s="76">
        <f>G13*'מחירון ועלויות'!$E$31</f>
        <v>0</v>
      </c>
      <c r="H59" s="76">
        <f>H13*'מחירון ועלויות'!$E$31</f>
        <v>0</v>
      </c>
      <c r="I59" s="76">
        <f>I13*'מחירון ועלויות'!$E$31</f>
        <v>0</v>
      </c>
      <c r="J59" s="76">
        <f>J13*'מחירון ועלויות'!$E$31</f>
        <v>0</v>
      </c>
      <c r="K59" s="76">
        <f>K13*'מחירון ועלויות'!$E$31</f>
        <v>0</v>
      </c>
      <c r="L59" s="76">
        <f>L13*'מחירון ועלויות'!$E$31</f>
        <v>0</v>
      </c>
      <c r="M59" s="76">
        <f>M13*'מחירון ועלויות'!$E$31</f>
        <v>0</v>
      </c>
      <c r="N59" s="76">
        <f>N13*'מחירון ועלויות'!$E$31</f>
        <v>0</v>
      </c>
      <c r="O59" s="76">
        <f>O13*'מחירון ועלויות'!$E$31</f>
        <v>0</v>
      </c>
      <c r="P59" s="75">
        <f t="shared" si="6"/>
        <v>0</v>
      </c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ht="20.25" customHeight="1">
      <c r="A60" s="15"/>
      <c r="B60" s="66" t="str">
        <f t="shared" si="5"/>
        <v>מוצר י'</v>
      </c>
      <c r="C60" s="59"/>
      <c r="D60" s="67">
        <f>D14*'מחירון ועלויות'!$H$31</f>
        <v>0</v>
      </c>
      <c r="E60" s="67">
        <f>E14*'מחירון ועלויות'!$H$31</f>
        <v>0</v>
      </c>
      <c r="F60" s="67">
        <f>F14*'מחירון ועלויות'!$H$31</f>
        <v>0</v>
      </c>
      <c r="G60" s="67">
        <f>G14*'מחירון ועלויות'!$H$31</f>
        <v>0</v>
      </c>
      <c r="H60" s="67">
        <f>H14*'מחירון ועלויות'!$H$31</f>
        <v>0</v>
      </c>
      <c r="I60" s="67">
        <f>I14*'מחירון ועלויות'!$H$31</f>
        <v>0</v>
      </c>
      <c r="J60" s="67">
        <f>J14*'מחירון ועלויות'!$H$31</f>
        <v>0</v>
      </c>
      <c r="K60" s="67">
        <f>K14*'מחירון ועלויות'!$H$31</f>
        <v>0</v>
      </c>
      <c r="L60" s="67">
        <f>L14*'מחירון ועלויות'!$H$31</f>
        <v>0</v>
      </c>
      <c r="M60" s="67">
        <f>M14*'מחירון ועלויות'!$H$31</f>
        <v>0</v>
      </c>
      <c r="N60" s="67">
        <f>N14*'מחירון ועלויות'!$H$31</f>
        <v>0</v>
      </c>
      <c r="O60" s="67">
        <f>O14*'מחירון ועלויות'!$H$31</f>
        <v>0</v>
      </c>
      <c r="P60" s="66">
        <f t="shared" si="6"/>
        <v>0</v>
      </c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ht="20.25" customHeight="1">
      <c r="A61" s="15"/>
      <c r="B61" s="75" t="str">
        <f t="shared" si="5"/>
        <v>מוצר כ</v>
      </c>
      <c r="C61" s="59"/>
      <c r="D61" s="76">
        <f>D15*'מחירון ועלויות'!$K$31</f>
        <v>0</v>
      </c>
      <c r="E61" s="76">
        <f>E15*'מחירון ועלויות'!$K$31</f>
        <v>0</v>
      </c>
      <c r="F61" s="76">
        <f>F15*'מחירון ועלויות'!$K$31</f>
        <v>0</v>
      </c>
      <c r="G61" s="76">
        <f>G15*'מחירון ועלויות'!$K$31</f>
        <v>0</v>
      </c>
      <c r="H61" s="76">
        <f>H15*'מחירון ועלויות'!$K$31</f>
        <v>0</v>
      </c>
      <c r="I61" s="76">
        <f>I15*'מחירון ועלויות'!$K$31</f>
        <v>0</v>
      </c>
      <c r="J61" s="76">
        <f>J15*'מחירון ועלויות'!$K$31</f>
        <v>0</v>
      </c>
      <c r="K61" s="76">
        <f>K15*'מחירון ועלויות'!$K$31</f>
        <v>0</v>
      </c>
      <c r="L61" s="76">
        <f>L15*'מחירון ועלויות'!$K$31</f>
        <v>0</v>
      </c>
      <c r="M61" s="76">
        <f>M15*'מחירון ועלויות'!$K$31</f>
        <v>0</v>
      </c>
      <c r="N61" s="76">
        <f>N15*'מחירון ועלויות'!$K$31</f>
        <v>0</v>
      </c>
      <c r="O61" s="76">
        <f>O15*'מחירון ועלויות'!$K$31</f>
        <v>0</v>
      </c>
      <c r="P61" s="75">
        <f t="shared" si="6"/>
        <v>0</v>
      </c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ht="20.25" customHeight="1">
      <c r="A62" s="15"/>
      <c r="B62" s="66" t="str">
        <f t="shared" si="5"/>
        <v>מוצר ל</v>
      </c>
      <c r="C62" s="59"/>
      <c r="D62" s="67">
        <f>D16*'מחירון ועלויות'!$N$31</f>
        <v>0</v>
      </c>
      <c r="E62" s="67">
        <f>E16*'מחירון ועלויות'!$N$31</f>
        <v>0</v>
      </c>
      <c r="F62" s="67">
        <f>F16*'מחירון ועלויות'!$N$31</f>
        <v>0</v>
      </c>
      <c r="G62" s="67">
        <f>G16*'מחירון ועלויות'!$N$31</f>
        <v>0</v>
      </c>
      <c r="H62" s="67">
        <f>H16*'מחירון ועלויות'!$N$31</f>
        <v>0</v>
      </c>
      <c r="I62" s="67">
        <f>I16*'מחירון ועלויות'!$N$31</f>
        <v>0</v>
      </c>
      <c r="J62" s="67">
        <f>J16*'מחירון ועלויות'!$N$31</f>
        <v>0</v>
      </c>
      <c r="K62" s="67">
        <f>K16*'מחירון ועלויות'!$N$31</f>
        <v>0</v>
      </c>
      <c r="L62" s="67">
        <f>L16*'מחירון ועלויות'!$N$31</f>
        <v>0</v>
      </c>
      <c r="M62" s="67">
        <f>M16*'מחירון ועלויות'!$N$31</f>
        <v>0</v>
      </c>
      <c r="N62" s="67">
        <f>N16*'מחירון ועלויות'!$N$31</f>
        <v>0</v>
      </c>
      <c r="O62" s="67">
        <f>O16*'מחירון ועלויות'!$N$31</f>
        <v>0</v>
      </c>
      <c r="P62" s="66">
        <f t="shared" si="6"/>
        <v>0</v>
      </c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ht="20.25" customHeight="1">
      <c r="A63" s="15"/>
      <c r="B63" s="75" t="str">
        <f t="shared" si="5"/>
        <v>מוצר מ</v>
      </c>
      <c r="C63" s="59"/>
      <c r="D63" s="76">
        <f>D17*'מחירון ועלויות'!$E$42</f>
        <v>0</v>
      </c>
      <c r="E63" s="76">
        <f>E17*'מחירון ועלויות'!$E$42</f>
        <v>0</v>
      </c>
      <c r="F63" s="76">
        <f>F17*'מחירון ועלויות'!$E$42</f>
        <v>0</v>
      </c>
      <c r="G63" s="76">
        <f>G17*'מחירון ועלויות'!$E$42</f>
        <v>0</v>
      </c>
      <c r="H63" s="76">
        <f>H17*'מחירון ועלויות'!$E$42</f>
        <v>0</v>
      </c>
      <c r="I63" s="76">
        <f>I17*'מחירון ועלויות'!$E$42</f>
        <v>0</v>
      </c>
      <c r="J63" s="76">
        <f>J17*'מחירון ועלויות'!$E$42</f>
        <v>0</v>
      </c>
      <c r="K63" s="76">
        <f>K17*'מחירון ועלויות'!$E$42</f>
        <v>0</v>
      </c>
      <c r="L63" s="76">
        <f>L17*'מחירון ועלויות'!$E$42</f>
        <v>0</v>
      </c>
      <c r="M63" s="76">
        <f>M17*'מחירון ועלויות'!$E$42</f>
        <v>0</v>
      </c>
      <c r="N63" s="76">
        <f>N17*'מחירון ועלויות'!$E$42</f>
        <v>0</v>
      </c>
      <c r="O63" s="76">
        <f>O17*'מחירון ועלויות'!$E$42</f>
        <v>0</v>
      </c>
      <c r="P63" s="75">
        <f t="shared" si="6"/>
        <v>0</v>
      </c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ht="20.25" customHeight="1">
      <c r="A64" s="15"/>
      <c r="B64" s="66" t="str">
        <f t="shared" si="5"/>
        <v>מוצר נ</v>
      </c>
      <c r="C64" s="59"/>
      <c r="D64" s="67">
        <f>D18*'מחירון ועלויות'!$H$42</f>
        <v>0</v>
      </c>
      <c r="E64" s="67">
        <f>E18*'מחירון ועלויות'!$H$42</f>
        <v>0</v>
      </c>
      <c r="F64" s="67">
        <f>F18*'מחירון ועלויות'!$H$42</f>
        <v>0</v>
      </c>
      <c r="G64" s="67">
        <f>G18*'מחירון ועלויות'!$H$42</f>
        <v>0</v>
      </c>
      <c r="H64" s="67">
        <f>H18*'מחירון ועלויות'!$H$42</f>
        <v>0</v>
      </c>
      <c r="I64" s="67">
        <f>I18*'מחירון ועלויות'!$H$42</f>
        <v>0</v>
      </c>
      <c r="J64" s="67">
        <f>J18*'מחירון ועלויות'!$H$42</f>
        <v>0</v>
      </c>
      <c r="K64" s="67">
        <f>K18*'מחירון ועלויות'!$H$42</f>
        <v>0</v>
      </c>
      <c r="L64" s="67">
        <f>L18*'מחירון ועלויות'!$H$42</f>
        <v>0</v>
      </c>
      <c r="M64" s="67">
        <f>M18*'מחירון ועלויות'!$H$42</f>
        <v>0</v>
      </c>
      <c r="N64" s="67">
        <f>N18*'מחירון ועלויות'!$H$42</f>
        <v>0</v>
      </c>
      <c r="O64" s="67">
        <f>O18*'מחירון ועלויות'!$H$42</f>
        <v>0</v>
      </c>
      <c r="P64" s="66">
        <f t="shared" si="6"/>
        <v>0</v>
      </c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20.25" customHeight="1">
      <c r="A65" s="15"/>
      <c r="B65" s="75" t="str">
        <f t="shared" si="5"/>
        <v>מוצר ס</v>
      </c>
      <c r="C65" s="59"/>
      <c r="D65" s="76">
        <f>D19*'מחירון ועלויות'!$K$42</f>
        <v>0</v>
      </c>
      <c r="E65" s="76">
        <f>E19*'מחירון ועלויות'!$K$42</f>
        <v>0</v>
      </c>
      <c r="F65" s="76">
        <f>F19*'מחירון ועלויות'!$K$42</f>
        <v>0</v>
      </c>
      <c r="G65" s="76">
        <f>G19*'מחירון ועלויות'!$K$42</f>
        <v>0</v>
      </c>
      <c r="H65" s="76">
        <f>H19*'מחירון ועלויות'!$K$42</f>
        <v>0</v>
      </c>
      <c r="I65" s="76">
        <f>I19*'מחירון ועלויות'!$K$42</f>
        <v>0</v>
      </c>
      <c r="J65" s="76">
        <f>J19*'מחירון ועלויות'!$K$42</f>
        <v>0</v>
      </c>
      <c r="K65" s="76">
        <f>K19*'מחירון ועלויות'!$K$42</f>
        <v>0</v>
      </c>
      <c r="L65" s="76">
        <f>L19*'מחירון ועלויות'!$K$42</f>
        <v>0</v>
      </c>
      <c r="M65" s="76">
        <f>M19*'מחירון ועלויות'!$K$42</f>
        <v>0</v>
      </c>
      <c r="N65" s="76">
        <f>N19*'מחירון ועלויות'!$K$42</f>
        <v>0</v>
      </c>
      <c r="O65" s="76">
        <f>O19*'מחירון ועלויות'!$K$42</f>
        <v>0</v>
      </c>
      <c r="P65" s="75">
        <f t="shared" si="6"/>
        <v>0</v>
      </c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ht="20.25" customHeight="1">
      <c r="A66" s="15"/>
      <c r="B66" s="66" t="str">
        <f t="shared" si="5"/>
        <v>מוצר ע</v>
      </c>
      <c r="C66" s="59"/>
      <c r="D66" s="67">
        <f>D20*'מחירון ועלויות'!$N$42</f>
        <v>0</v>
      </c>
      <c r="E66" s="67">
        <f>E20*'מחירון ועלויות'!$N$42</f>
        <v>0</v>
      </c>
      <c r="F66" s="67">
        <f>F20*'מחירון ועלויות'!$N$42</f>
        <v>0</v>
      </c>
      <c r="G66" s="67">
        <f>G20*'מחירון ועלויות'!$N$42</f>
        <v>0</v>
      </c>
      <c r="H66" s="67">
        <f>H20*'מחירון ועלויות'!$N$42</f>
        <v>0</v>
      </c>
      <c r="I66" s="67">
        <f>I20*'מחירון ועלויות'!$N$42</f>
        <v>0</v>
      </c>
      <c r="J66" s="67">
        <f>J20*'מחירון ועלויות'!$N$42</f>
        <v>0</v>
      </c>
      <c r="K66" s="67">
        <f>K20*'מחירון ועלויות'!$N$42</f>
        <v>0</v>
      </c>
      <c r="L66" s="67">
        <f>L20*'מחירון ועלויות'!$N$42</f>
        <v>0</v>
      </c>
      <c r="M66" s="67">
        <f>M20*'מחירון ועלויות'!$N$42</f>
        <v>0</v>
      </c>
      <c r="N66" s="67">
        <f>N20*'מחירון ועלויות'!$N$42</f>
        <v>0</v>
      </c>
      <c r="O66" s="67">
        <f>O20*'מחירון ועלויות'!$N$42</f>
        <v>0</v>
      </c>
      <c r="P66" s="66">
        <f t="shared" si="6"/>
        <v>0</v>
      </c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ht="20.25" customHeight="1">
      <c r="A67" s="15"/>
      <c r="B67" s="75" t="str">
        <f t="shared" si="5"/>
        <v>מוצר פ</v>
      </c>
      <c r="C67" s="59"/>
      <c r="D67" s="76">
        <f>D21*'מחירון ועלויות'!$E$53</f>
        <v>0</v>
      </c>
      <c r="E67" s="76">
        <f>E21*'מחירון ועלויות'!$E$53</f>
        <v>0</v>
      </c>
      <c r="F67" s="76">
        <f>F21*'מחירון ועלויות'!$E$53</f>
        <v>0</v>
      </c>
      <c r="G67" s="76">
        <f>G21*'מחירון ועלויות'!$E$53</f>
        <v>0</v>
      </c>
      <c r="H67" s="76">
        <f>H21*'מחירון ועלויות'!$E$53</f>
        <v>0</v>
      </c>
      <c r="I67" s="76">
        <f>I21*'מחירון ועלויות'!$E$53</f>
        <v>0</v>
      </c>
      <c r="J67" s="76">
        <f>J21*'מחירון ועלויות'!$E$53</f>
        <v>0</v>
      </c>
      <c r="K67" s="76">
        <f>K21*'מחירון ועלויות'!$E$53</f>
        <v>0</v>
      </c>
      <c r="L67" s="76">
        <f>L21*'מחירון ועלויות'!$E$53</f>
        <v>0</v>
      </c>
      <c r="M67" s="76">
        <f>M21*'מחירון ועלויות'!$E$53</f>
        <v>0</v>
      </c>
      <c r="N67" s="76">
        <f>N21*'מחירון ועלויות'!$E$53</f>
        <v>0</v>
      </c>
      <c r="O67" s="76">
        <f>O21*'מחירון ועלויות'!$E$53</f>
        <v>0</v>
      </c>
      <c r="P67" s="75">
        <f t="shared" si="6"/>
        <v>0</v>
      </c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ht="20.25" customHeight="1">
      <c r="A68" s="15"/>
      <c r="B68" s="66" t="str">
        <f t="shared" si="5"/>
        <v>מוצר צ</v>
      </c>
      <c r="C68" s="59"/>
      <c r="D68" s="67">
        <f>D22*'מחירון ועלויות'!$H$53</f>
        <v>0</v>
      </c>
      <c r="E68" s="67">
        <f>E22*'מחירון ועלויות'!$H$53</f>
        <v>0</v>
      </c>
      <c r="F68" s="67">
        <f>F22*'מחירון ועלויות'!$H$53</f>
        <v>0</v>
      </c>
      <c r="G68" s="67">
        <f>G22*'מחירון ועלויות'!$H$53</f>
        <v>0</v>
      </c>
      <c r="H68" s="67">
        <f>H22*'מחירון ועלויות'!$H$53</f>
        <v>0</v>
      </c>
      <c r="I68" s="67">
        <f>I22*'מחירון ועלויות'!$H$53</f>
        <v>0</v>
      </c>
      <c r="J68" s="67">
        <f>J22*'מחירון ועלויות'!$H$53</f>
        <v>0</v>
      </c>
      <c r="K68" s="67">
        <f>K22*'מחירון ועלויות'!$H$53</f>
        <v>0</v>
      </c>
      <c r="L68" s="67">
        <f>L22*'מחירון ועלויות'!$H$53</f>
        <v>0</v>
      </c>
      <c r="M68" s="67">
        <f>M22*'מחירון ועלויות'!$H$53</f>
        <v>0</v>
      </c>
      <c r="N68" s="67">
        <f>N22*'מחירון ועלויות'!$H$53</f>
        <v>0</v>
      </c>
      <c r="O68" s="67">
        <f>O22*'מחירון ועלויות'!$H$53</f>
        <v>0</v>
      </c>
      <c r="P68" s="66">
        <f t="shared" si="6"/>
        <v>0</v>
      </c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ht="20.25" customHeight="1">
      <c r="A69" s="15"/>
      <c r="B69" s="75" t="str">
        <f t="shared" si="5"/>
        <v>מוצר ק</v>
      </c>
      <c r="C69" s="59"/>
      <c r="D69" s="76">
        <f>D23*'מחירון ועלויות'!$K$53</f>
        <v>0</v>
      </c>
      <c r="E69" s="76">
        <f>E23*'מחירון ועלויות'!$K$53</f>
        <v>0</v>
      </c>
      <c r="F69" s="76">
        <f>F23*'מחירון ועלויות'!$K$53</f>
        <v>0</v>
      </c>
      <c r="G69" s="76">
        <f>G23*'מחירון ועלויות'!$K$53</f>
        <v>0</v>
      </c>
      <c r="H69" s="76">
        <f>H23*'מחירון ועלויות'!$K$53</f>
        <v>0</v>
      </c>
      <c r="I69" s="76">
        <f>I23*'מחירון ועלויות'!$K$53</f>
        <v>0</v>
      </c>
      <c r="J69" s="76">
        <f>J23*'מחירון ועלויות'!$K$53</f>
        <v>0</v>
      </c>
      <c r="K69" s="76">
        <f>K23*'מחירון ועלויות'!$K$53</f>
        <v>0</v>
      </c>
      <c r="L69" s="76">
        <f>L23*'מחירון ועלויות'!$K$53</f>
        <v>0</v>
      </c>
      <c r="M69" s="76">
        <f>M23*'מחירון ועלויות'!$K$53</f>
        <v>0</v>
      </c>
      <c r="N69" s="76">
        <f>N23*'מחירון ועלויות'!$K$53</f>
        <v>0</v>
      </c>
      <c r="O69" s="76">
        <f>O23*'מחירון ועלויות'!$K$53</f>
        <v>0</v>
      </c>
      <c r="P69" s="75">
        <f t="shared" si="6"/>
        <v>0</v>
      </c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ht="20.25" customHeight="1">
      <c r="A70" s="15"/>
      <c r="B70" s="66" t="str">
        <f t="shared" si="5"/>
        <v>מוצר ר</v>
      </c>
      <c r="C70" s="59"/>
      <c r="D70" s="67">
        <f>D24*'מחירון ועלויות'!$N$53</f>
        <v>0</v>
      </c>
      <c r="E70" s="67">
        <f>E24*'מחירון ועלויות'!$N$53</f>
        <v>0</v>
      </c>
      <c r="F70" s="67">
        <f>F24*'מחירון ועלויות'!$N$53</f>
        <v>0</v>
      </c>
      <c r="G70" s="67">
        <f>G24*'מחירון ועלויות'!$N$53</f>
        <v>0</v>
      </c>
      <c r="H70" s="67">
        <f>H24*'מחירון ועלויות'!$N$53</f>
        <v>0</v>
      </c>
      <c r="I70" s="67">
        <f>I24*'מחירון ועלויות'!$N$53</f>
        <v>0</v>
      </c>
      <c r="J70" s="67">
        <f>J24*'מחירון ועלויות'!$N$53</f>
        <v>0</v>
      </c>
      <c r="K70" s="67">
        <f>K24*'מחירון ועלויות'!$N$53</f>
        <v>0</v>
      </c>
      <c r="L70" s="67">
        <f>L24*'מחירון ועלויות'!$N$53</f>
        <v>0</v>
      </c>
      <c r="M70" s="67">
        <f>M24*'מחירון ועלויות'!$N$53</f>
        <v>0</v>
      </c>
      <c r="N70" s="67">
        <f>N24*'מחירון ועלויות'!$N$53</f>
        <v>0</v>
      </c>
      <c r="O70" s="67">
        <f>O24*'מחירון ועלויות'!$N$53</f>
        <v>0</v>
      </c>
      <c r="P70" s="66">
        <f t="shared" si="6"/>
        <v>0</v>
      </c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ht="20.25" customHeight="1">
      <c r="A71" s="15"/>
      <c r="B71" s="74" t="s">
        <v>69</v>
      </c>
      <c r="C71" s="77"/>
      <c r="D71" s="77">
        <f t="shared" ref="D71:O71" si="7">SUM(D51:D70)</f>
        <v>0</v>
      </c>
      <c r="E71" s="77">
        <f t="shared" si="7"/>
        <v>0</v>
      </c>
      <c r="F71" s="77">
        <f t="shared" si="7"/>
        <v>0</v>
      </c>
      <c r="G71" s="77">
        <f t="shared" si="7"/>
        <v>0</v>
      </c>
      <c r="H71" s="77">
        <f t="shared" si="7"/>
        <v>0</v>
      </c>
      <c r="I71" s="77">
        <f t="shared" si="7"/>
        <v>0</v>
      </c>
      <c r="J71" s="77">
        <f t="shared" si="7"/>
        <v>0</v>
      </c>
      <c r="K71" s="77">
        <f t="shared" si="7"/>
        <v>0</v>
      </c>
      <c r="L71" s="77">
        <f t="shared" si="7"/>
        <v>0</v>
      </c>
      <c r="M71" s="77">
        <f t="shared" si="7"/>
        <v>0</v>
      </c>
      <c r="N71" s="77">
        <f t="shared" si="7"/>
        <v>0</v>
      </c>
      <c r="O71" s="77">
        <f t="shared" si="7"/>
        <v>0</v>
      </c>
      <c r="P71" s="77">
        <f t="shared" si="6"/>
        <v>0</v>
      </c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ht="20.25" customHeight="1">
      <c r="A72" s="51"/>
      <c r="B72" s="55" t="s">
        <v>73</v>
      </c>
      <c r="C72" s="59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ht="20.25" customHeight="1">
      <c r="A73" s="78" t="s">
        <v>74</v>
      </c>
      <c r="B73" s="61" t="s">
        <v>75</v>
      </c>
      <c r="C73" s="64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66">
        <f t="shared" ref="P73:P76" si="8">SUM(D73:O73)</f>
        <v>0</v>
      </c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ht="20.25" customHeight="1">
      <c r="A74" s="15"/>
      <c r="B74" s="79" t="s">
        <v>76</v>
      </c>
      <c r="C74" s="64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63">
        <f t="shared" si="8"/>
        <v>0</v>
      </c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ht="31.5" customHeight="1">
      <c r="A75" s="15"/>
      <c r="B75" s="61" t="s">
        <v>77</v>
      </c>
      <c r="C75" s="64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66">
        <f t="shared" si="8"/>
        <v>0</v>
      </c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ht="20.25" customHeight="1">
      <c r="A76" s="81" t="s">
        <v>20</v>
      </c>
      <c r="B76" s="82" t="s">
        <v>69</v>
      </c>
      <c r="C76" s="83"/>
      <c r="D76" s="63">
        <f t="shared" ref="D76:O76" si="9">SUM(D73:D75)</f>
        <v>0</v>
      </c>
      <c r="E76" s="63">
        <f t="shared" si="9"/>
        <v>0</v>
      </c>
      <c r="F76" s="63">
        <f t="shared" si="9"/>
        <v>0</v>
      </c>
      <c r="G76" s="63">
        <f t="shared" si="9"/>
        <v>0</v>
      </c>
      <c r="H76" s="63">
        <f t="shared" si="9"/>
        <v>0</v>
      </c>
      <c r="I76" s="63">
        <f t="shared" si="9"/>
        <v>0</v>
      </c>
      <c r="J76" s="63">
        <f t="shared" si="9"/>
        <v>0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8"/>
        <v>0</v>
      </c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ht="20.25" customHeight="1">
      <c r="A77" s="51"/>
      <c r="B77" s="51"/>
      <c r="C77" s="59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66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ht="20.25" customHeight="1">
      <c r="A78" s="51"/>
      <c r="B78" s="84" t="s">
        <v>78</v>
      </c>
      <c r="C78" s="85"/>
      <c r="D78" s="86">
        <f t="shared" ref="D78:O78" si="10">D76+D48</f>
        <v>0</v>
      </c>
      <c r="E78" s="86">
        <f t="shared" si="10"/>
        <v>0</v>
      </c>
      <c r="F78" s="86">
        <f t="shared" si="10"/>
        <v>0</v>
      </c>
      <c r="G78" s="86">
        <f t="shared" si="10"/>
        <v>0</v>
      </c>
      <c r="H78" s="86">
        <f t="shared" si="10"/>
        <v>0</v>
      </c>
      <c r="I78" s="86">
        <f t="shared" si="10"/>
        <v>0</v>
      </c>
      <c r="J78" s="86">
        <f t="shared" si="10"/>
        <v>0</v>
      </c>
      <c r="K78" s="86">
        <f t="shared" si="10"/>
        <v>0</v>
      </c>
      <c r="L78" s="86">
        <f t="shared" si="10"/>
        <v>0</v>
      </c>
      <c r="M78" s="86">
        <f t="shared" si="10"/>
        <v>0</v>
      </c>
      <c r="N78" s="86">
        <f t="shared" si="10"/>
        <v>0</v>
      </c>
      <c r="O78" s="86">
        <f t="shared" si="10"/>
        <v>0</v>
      </c>
      <c r="P78" s="86">
        <f>SUM(D78:O78)</f>
        <v>0</v>
      </c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ht="20.25" customHeight="1">
      <c r="A79" s="51"/>
      <c r="B79" s="51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ht="15.0" customHeight="1">
      <c r="A80" s="69" t="s">
        <v>20</v>
      </c>
      <c r="B80" s="87" t="s">
        <v>22</v>
      </c>
      <c r="C80" s="59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ht="20.25" customHeight="1">
      <c r="A81" s="15"/>
      <c r="B81" s="88" t="str">
        <f t="shared" ref="B81:B100" si="11">B5</f>
        <v>מוצר א</v>
      </c>
      <c r="C81" s="64"/>
      <c r="D81" s="89">
        <f>'מחירון ועלויות'!$E$10*D5</f>
        <v>0</v>
      </c>
      <c r="E81" s="89">
        <f>'מחירון ועלויות'!$E$10*E5</f>
        <v>0</v>
      </c>
      <c r="F81" s="89">
        <f>'מחירון ועלויות'!$E$10*F5</f>
        <v>0</v>
      </c>
      <c r="G81" s="89">
        <f>'מחירון ועלויות'!$E$10*G5</f>
        <v>0</v>
      </c>
      <c r="H81" s="89">
        <f>'מחירון ועלויות'!$E$10*H5</f>
        <v>0</v>
      </c>
      <c r="I81" s="89">
        <f>'מחירון ועלויות'!$E$10*I5</f>
        <v>0</v>
      </c>
      <c r="J81" s="89">
        <f>'מחירון ועלויות'!$E$10*J5</f>
        <v>0</v>
      </c>
      <c r="K81" s="89">
        <f>'מחירון ועלויות'!$E$10*K5</f>
        <v>0</v>
      </c>
      <c r="L81" s="89">
        <f>'מחירון ועלויות'!$E$10*L5</f>
        <v>0</v>
      </c>
      <c r="M81" s="89">
        <f>'מחירון ועלויות'!$E$10*M5</f>
        <v>0</v>
      </c>
      <c r="N81" s="89">
        <f>'מחירון ועלויות'!$E$10*N5</f>
        <v>0</v>
      </c>
      <c r="O81" s="89">
        <f>'מחירון ועלויות'!$E$10*O5</f>
        <v>0</v>
      </c>
      <c r="P81" s="88">
        <f t="shared" ref="P81:P101" si="12">SUM(D81:O81)</f>
        <v>0</v>
      </c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ht="20.25" customHeight="1">
      <c r="A82" s="15"/>
      <c r="B82" s="66" t="str">
        <f t="shared" si="11"/>
        <v>מוצר ב</v>
      </c>
      <c r="C82" s="64"/>
      <c r="D82" s="67">
        <f>D6*'מחירון ועלויות'!$H$10</f>
        <v>0</v>
      </c>
      <c r="E82" s="67">
        <f>E6*'מחירון ועלויות'!$H$10</f>
        <v>0</v>
      </c>
      <c r="F82" s="67">
        <f>F6*'מחירון ועלויות'!$H$10</f>
        <v>0</v>
      </c>
      <c r="G82" s="67">
        <f>G6*'מחירון ועלויות'!$H$10</f>
        <v>0</v>
      </c>
      <c r="H82" s="67">
        <f>H6*'מחירון ועלויות'!$H$10</f>
        <v>0</v>
      </c>
      <c r="I82" s="67">
        <f>I6*'מחירון ועלויות'!$H$10</f>
        <v>0</v>
      </c>
      <c r="J82" s="67">
        <f>J6*'מחירון ועלויות'!$H$10</f>
        <v>0</v>
      </c>
      <c r="K82" s="67">
        <f>K6*'מחירון ועלויות'!$H$10</f>
        <v>0</v>
      </c>
      <c r="L82" s="67">
        <f>L6*'מחירון ועלויות'!$H$10</f>
        <v>0</v>
      </c>
      <c r="M82" s="67">
        <f>M6*'מחירון ועלויות'!$H$10</f>
        <v>0</v>
      </c>
      <c r="N82" s="67">
        <f>N6*'מחירון ועלויות'!$H$10</f>
        <v>0</v>
      </c>
      <c r="O82" s="67">
        <f>O6*'מחירון ועלויות'!$H$10</f>
        <v>0</v>
      </c>
      <c r="P82" s="66">
        <f t="shared" si="12"/>
        <v>0</v>
      </c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ht="20.25" customHeight="1">
      <c r="A83" s="15"/>
      <c r="B83" s="88" t="str">
        <f t="shared" si="11"/>
        <v>מוצר ג</v>
      </c>
      <c r="C83" s="64"/>
      <c r="D83" s="89">
        <f>D7*'מחירון ועלויות'!$K$10</f>
        <v>0</v>
      </c>
      <c r="E83" s="89">
        <f>E7*'מחירון ועלויות'!$K$10</f>
        <v>0</v>
      </c>
      <c r="F83" s="89">
        <f>F7*'מחירון ועלויות'!$K$10</f>
        <v>0</v>
      </c>
      <c r="G83" s="89">
        <f>G7*'מחירון ועלויות'!$K$10</f>
        <v>0</v>
      </c>
      <c r="H83" s="89">
        <f>H7*'מחירון ועלויות'!$K$10</f>
        <v>0</v>
      </c>
      <c r="I83" s="89">
        <f>I7*'מחירון ועלויות'!$K$10</f>
        <v>0</v>
      </c>
      <c r="J83" s="89">
        <f>J7*'מחירון ועלויות'!$K$10</f>
        <v>0</v>
      </c>
      <c r="K83" s="89">
        <f>K7*'מחירון ועלויות'!$K$10</f>
        <v>0</v>
      </c>
      <c r="L83" s="89">
        <f>L7*'מחירון ועלויות'!$K$10</f>
        <v>0</v>
      </c>
      <c r="M83" s="89">
        <f>M7*'מחירון ועלויות'!$K$10</f>
        <v>0</v>
      </c>
      <c r="N83" s="89">
        <f>N7*'מחירון ועלויות'!$K$10</f>
        <v>0</v>
      </c>
      <c r="O83" s="89">
        <f>O7*'מחירון ועלויות'!$K$10</f>
        <v>0</v>
      </c>
      <c r="P83" s="88">
        <f t="shared" si="12"/>
        <v>0</v>
      </c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ht="20.25" customHeight="1">
      <c r="A84" s="15"/>
      <c r="B84" s="66" t="str">
        <f t="shared" si="11"/>
        <v>מוצר ד</v>
      </c>
      <c r="C84" s="64"/>
      <c r="D84" s="67">
        <f>D8*'מחירון ועלויות'!$N$10</f>
        <v>0</v>
      </c>
      <c r="E84" s="67">
        <f>E8*'מחירון ועלויות'!$N$10</f>
        <v>0</v>
      </c>
      <c r="F84" s="67">
        <v>0.0</v>
      </c>
      <c r="G84" s="67">
        <f>G8*'מחירון ועלויות'!$N$10</f>
        <v>0</v>
      </c>
      <c r="H84" s="67">
        <f>H8*'מחירון ועלויות'!$N$10</f>
        <v>0</v>
      </c>
      <c r="I84" s="67">
        <f>I8*'מחירון ועלויות'!$N$10</f>
        <v>0</v>
      </c>
      <c r="J84" s="67">
        <f>J8*'מחירון ועלויות'!$N$10</f>
        <v>0</v>
      </c>
      <c r="K84" s="67">
        <f>K8*'מחירון ועלויות'!$N$10</f>
        <v>0</v>
      </c>
      <c r="L84" s="67">
        <f>L8*'מחירון ועלויות'!$N$10</f>
        <v>0</v>
      </c>
      <c r="M84" s="67">
        <f>M8*'מחירון ועלויות'!$N$10</f>
        <v>0</v>
      </c>
      <c r="N84" s="67">
        <f>N8*'מחירון ועלויות'!$N$10</f>
        <v>0</v>
      </c>
      <c r="O84" s="67">
        <f>O8*'מחירון ועלויות'!$N$10</f>
        <v>0</v>
      </c>
      <c r="P84" s="66">
        <f t="shared" si="12"/>
        <v>0</v>
      </c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ht="20.25" customHeight="1">
      <c r="A85" s="15"/>
      <c r="B85" s="88" t="str">
        <f t="shared" si="11"/>
        <v>מוצר ה</v>
      </c>
      <c r="C85" s="64"/>
      <c r="D85" s="89">
        <f>D9*'מחירון ועלויות'!$E$21</f>
        <v>0</v>
      </c>
      <c r="E85" s="89">
        <f>E9*'מחירון ועלויות'!$E$21</f>
        <v>0</v>
      </c>
      <c r="F85" s="89">
        <f>F9*'מחירון ועלויות'!$E$21</f>
        <v>0</v>
      </c>
      <c r="G85" s="89">
        <f>G9*'מחירון ועלויות'!$E$21</f>
        <v>0</v>
      </c>
      <c r="H85" s="89">
        <f>H9*'מחירון ועלויות'!$E$21</f>
        <v>0</v>
      </c>
      <c r="I85" s="89">
        <f>I9*'מחירון ועלויות'!$E$21</f>
        <v>0</v>
      </c>
      <c r="J85" s="89">
        <f>J9*'מחירון ועלויות'!$E$21</f>
        <v>0</v>
      </c>
      <c r="K85" s="89">
        <f>K9*'מחירון ועלויות'!$E$21</f>
        <v>0</v>
      </c>
      <c r="L85" s="89">
        <f>L9*'מחירון ועלויות'!$E$21</f>
        <v>0</v>
      </c>
      <c r="M85" s="89">
        <f>M9*'מחירון ועלויות'!$E$21</f>
        <v>0</v>
      </c>
      <c r="N85" s="89">
        <f>N9*'מחירון ועלויות'!$E$21</f>
        <v>0</v>
      </c>
      <c r="O85" s="89">
        <f>O9*'מחירון ועלויות'!$E$21</f>
        <v>0</v>
      </c>
      <c r="P85" s="88">
        <f t="shared" si="12"/>
        <v>0</v>
      </c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ht="20.25" customHeight="1">
      <c r="A86" s="15"/>
      <c r="B86" s="66" t="str">
        <f t="shared" si="11"/>
        <v>מוצר ו</v>
      </c>
      <c r="C86" s="64"/>
      <c r="D86" s="67">
        <f>D10*'מחירון ועלויות'!$H$21</f>
        <v>0</v>
      </c>
      <c r="E86" s="67">
        <f>E10*'מחירון ועלויות'!$H$21</f>
        <v>0</v>
      </c>
      <c r="F86" s="67">
        <f>F10*'מחירון ועלויות'!$H$21</f>
        <v>0</v>
      </c>
      <c r="G86" s="67">
        <f>G10*'מחירון ועלויות'!$H$21</f>
        <v>0</v>
      </c>
      <c r="H86" s="67">
        <f>H10*'מחירון ועלויות'!$H$21</f>
        <v>0</v>
      </c>
      <c r="I86" s="67">
        <f>I10*'מחירון ועלויות'!$H$21</f>
        <v>0</v>
      </c>
      <c r="J86" s="67">
        <f>J10*'מחירון ועלויות'!$H$21</f>
        <v>0</v>
      </c>
      <c r="K86" s="67">
        <f>K10*'מחירון ועלויות'!$H$21</f>
        <v>0</v>
      </c>
      <c r="L86" s="67">
        <f>L10*'מחירון ועלויות'!$H$21</f>
        <v>0</v>
      </c>
      <c r="M86" s="67">
        <f>M10*'מחירון ועלויות'!$H$21</f>
        <v>0</v>
      </c>
      <c r="N86" s="67">
        <f>N10*'מחירון ועלויות'!$H$21</f>
        <v>0</v>
      </c>
      <c r="O86" s="67">
        <f>O10*'מחירון ועלויות'!$H$21</f>
        <v>0</v>
      </c>
      <c r="P86" s="66">
        <f t="shared" si="12"/>
        <v>0</v>
      </c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ht="20.25" customHeight="1">
      <c r="A87" s="15"/>
      <c r="B87" s="88" t="str">
        <f t="shared" si="11"/>
        <v>מוצר ז</v>
      </c>
      <c r="C87" s="64"/>
      <c r="D87" s="89">
        <f>D11*'מחירון ועלויות'!$K$21</f>
        <v>0</v>
      </c>
      <c r="E87" s="89">
        <f>E11*'מחירון ועלויות'!$K$21</f>
        <v>0</v>
      </c>
      <c r="F87" s="89">
        <f>F11*'מחירון ועלויות'!$K$21</f>
        <v>0</v>
      </c>
      <c r="G87" s="89">
        <f>G11*'מחירון ועלויות'!$K$21</f>
        <v>0</v>
      </c>
      <c r="H87" s="89">
        <f>H11*'מחירון ועלויות'!$K$21</f>
        <v>0</v>
      </c>
      <c r="I87" s="89">
        <f>I11*'מחירון ועלויות'!$K$21</f>
        <v>0</v>
      </c>
      <c r="J87" s="89">
        <f>J11*'מחירון ועלויות'!$K$21</f>
        <v>0</v>
      </c>
      <c r="K87" s="89">
        <f>K11*'מחירון ועלויות'!$K$21</f>
        <v>0</v>
      </c>
      <c r="L87" s="89">
        <f>L11*'מחירון ועלויות'!$K$21</f>
        <v>0</v>
      </c>
      <c r="M87" s="89">
        <f>M11*'מחירון ועלויות'!$K$21</f>
        <v>0</v>
      </c>
      <c r="N87" s="89">
        <f>N11*'מחירון ועלויות'!$K$21</f>
        <v>0</v>
      </c>
      <c r="O87" s="89">
        <f>O11*'מחירון ועלויות'!$K$21</f>
        <v>0</v>
      </c>
      <c r="P87" s="88">
        <f t="shared" si="12"/>
        <v>0</v>
      </c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ht="20.25" customHeight="1">
      <c r="A88" s="15"/>
      <c r="B88" s="66" t="str">
        <f t="shared" si="11"/>
        <v>מוצר ח</v>
      </c>
      <c r="C88" s="64"/>
      <c r="D88" s="67">
        <f>D12*'מחירון ועלויות'!$N$21</f>
        <v>0</v>
      </c>
      <c r="E88" s="67">
        <f>E12*'מחירון ועלויות'!$N$21</f>
        <v>0</v>
      </c>
      <c r="F88" s="67">
        <f>F12*'מחירון ועלויות'!$N$21</f>
        <v>0</v>
      </c>
      <c r="G88" s="67">
        <f>G12*'מחירון ועלויות'!$N$21</f>
        <v>0</v>
      </c>
      <c r="H88" s="67">
        <f>H12*'מחירון ועלויות'!$N$21</f>
        <v>0</v>
      </c>
      <c r="I88" s="67">
        <f>I12*'מחירון ועלויות'!$N$21</f>
        <v>0</v>
      </c>
      <c r="J88" s="67">
        <f>J12*'מחירון ועלויות'!$N$21</f>
        <v>0</v>
      </c>
      <c r="K88" s="67">
        <f>K12*'מחירון ועלויות'!$N$21</f>
        <v>0</v>
      </c>
      <c r="L88" s="67">
        <f>L12*'מחירון ועלויות'!$N$21</f>
        <v>0</v>
      </c>
      <c r="M88" s="67">
        <f>M12*'מחירון ועלויות'!$N$21</f>
        <v>0</v>
      </c>
      <c r="N88" s="67">
        <f>N12*'מחירון ועלויות'!$N$21</f>
        <v>0</v>
      </c>
      <c r="O88" s="67">
        <f>O12*'מחירון ועלויות'!$N$21</f>
        <v>0</v>
      </c>
      <c r="P88" s="66">
        <f t="shared" si="12"/>
        <v>0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ht="20.25" customHeight="1">
      <c r="A89" s="15"/>
      <c r="B89" s="88" t="str">
        <f t="shared" si="11"/>
        <v>מוצר ט'</v>
      </c>
      <c r="C89" s="64"/>
      <c r="D89" s="89">
        <f>D13*'מחירון ועלויות'!$E$32</f>
        <v>0</v>
      </c>
      <c r="E89" s="89">
        <f>E13*'מחירון ועלויות'!$E$32</f>
        <v>0</v>
      </c>
      <c r="F89" s="89">
        <f>F13*'מחירון ועלויות'!$E$32</f>
        <v>0</v>
      </c>
      <c r="G89" s="89">
        <f>G13*'מחירון ועלויות'!$E$32</f>
        <v>0</v>
      </c>
      <c r="H89" s="89">
        <f>H13*'מחירון ועלויות'!$E$32</f>
        <v>0</v>
      </c>
      <c r="I89" s="89">
        <f>I13*'מחירון ועלויות'!$E$32</f>
        <v>0</v>
      </c>
      <c r="J89" s="89">
        <f>J13*'מחירון ועלויות'!$E$32</f>
        <v>0</v>
      </c>
      <c r="K89" s="89">
        <f>K13*'מחירון ועלויות'!$E$32</f>
        <v>0</v>
      </c>
      <c r="L89" s="89">
        <f>L13*'מחירון ועלויות'!$E$32</f>
        <v>0</v>
      </c>
      <c r="M89" s="89">
        <f>M13*'מחירון ועלויות'!$E$32</f>
        <v>0</v>
      </c>
      <c r="N89" s="89">
        <f>N13*'מחירון ועלויות'!$E$32</f>
        <v>0</v>
      </c>
      <c r="O89" s="89">
        <f>O13*'מחירון ועלויות'!$E$32</f>
        <v>0</v>
      </c>
      <c r="P89" s="88">
        <f t="shared" si="12"/>
        <v>0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ht="20.25" customHeight="1">
      <c r="A90" s="15"/>
      <c r="B90" s="66" t="str">
        <f t="shared" si="11"/>
        <v>מוצר י'</v>
      </c>
      <c r="C90" s="64"/>
      <c r="D90" s="67">
        <f>D14*'מחירון ועלויות'!$H$32</f>
        <v>0</v>
      </c>
      <c r="E90" s="67">
        <f>E14*'מחירון ועלויות'!$H$32</f>
        <v>0</v>
      </c>
      <c r="F90" s="67">
        <f>F14*'מחירון ועלויות'!$H$32</f>
        <v>0</v>
      </c>
      <c r="G90" s="67">
        <f>G14*'מחירון ועלויות'!$H$32</f>
        <v>0</v>
      </c>
      <c r="H90" s="67">
        <f>H14*'מחירון ועלויות'!$H$32</f>
        <v>0</v>
      </c>
      <c r="I90" s="67">
        <f>I14*'מחירון ועלויות'!$H$32</f>
        <v>0</v>
      </c>
      <c r="J90" s="67">
        <f>J14*'מחירון ועלויות'!$H$32</f>
        <v>0</v>
      </c>
      <c r="K90" s="67">
        <f>K14*'מחירון ועלויות'!$H$32</f>
        <v>0</v>
      </c>
      <c r="L90" s="67">
        <f>L14*'מחירון ועלויות'!$H$32</f>
        <v>0</v>
      </c>
      <c r="M90" s="67">
        <f>M14*'מחירון ועלויות'!$H$32</f>
        <v>0</v>
      </c>
      <c r="N90" s="67">
        <f>N14*'מחירון ועלויות'!$H$32</f>
        <v>0</v>
      </c>
      <c r="O90" s="67">
        <f>O14*'מחירון ועלויות'!$H$32</f>
        <v>0</v>
      </c>
      <c r="P90" s="66">
        <f t="shared" si="12"/>
        <v>0</v>
      </c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ht="20.25" customHeight="1">
      <c r="A91" s="15"/>
      <c r="B91" s="88" t="str">
        <f t="shared" si="11"/>
        <v>מוצר כ</v>
      </c>
      <c r="C91" s="64"/>
      <c r="D91" s="89">
        <f>D15*'מחירון ועלויות'!$K$32</f>
        <v>0</v>
      </c>
      <c r="E91" s="89">
        <f>E15*'מחירון ועלויות'!$K$32</f>
        <v>0</v>
      </c>
      <c r="F91" s="89">
        <f>F15*'מחירון ועלויות'!$K$32</f>
        <v>0</v>
      </c>
      <c r="G91" s="89">
        <f>G15*'מחירון ועלויות'!$K$32</f>
        <v>0</v>
      </c>
      <c r="H91" s="89">
        <f>H15*'מחירון ועלויות'!$K$32</f>
        <v>0</v>
      </c>
      <c r="I91" s="89">
        <f>I15*'מחירון ועלויות'!$K$32</f>
        <v>0</v>
      </c>
      <c r="J91" s="89">
        <f>J15*'מחירון ועלויות'!$K$32</f>
        <v>0</v>
      </c>
      <c r="K91" s="89">
        <f>K15*'מחירון ועלויות'!$K$32</f>
        <v>0</v>
      </c>
      <c r="L91" s="89">
        <f>L15*'מחירון ועלויות'!$K$32</f>
        <v>0</v>
      </c>
      <c r="M91" s="89">
        <f>M15*'מחירון ועלויות'!$K$32</f>
        <v>0</v>
      </c>
      <c r="N91" s="89">
        <f>N15*'מחירון ועלויות'!$K$32</f>
        <v>0</v>
      </c>
      <c r="O91" s="89">
        <f>O15*'מחירון ועלויות'!$K$32</f>
        <v>0</v>
      </c>
      <c r="P91" s="88">
        <f t="shared" si="12"/>
        <v>0</v>
      </c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ht="20.25" customHeight="1">
      <c r="A92" s="15"/>
      <c r="B92" s="90" t="str">
        <f t="shared" si="11"/>
        <v>מוצר ל</v>
      </c>
      <c r="C92" s="64"/>
      <c r="D92" s="67">
        <f>D16*'מחירון ועלויות'!$N$32</f>
        <v>0</v>
      </c>
      <c r="E92" s="67">
        <f>E16*'מחירון ועלויות'!$N$32</f>
        <v>0</v>
      </c>
      <c r="F92" s="67">
        <f>F16*'מחירון ועלויות'!$N$32</f>
        <v>0</v>
      </c>
      <c r="G92" s="67">
        <f>G16*'מחירון ועלויות'!$N$32</f>
        <v>0</v>
      </c>
      <c r="H92" s="67">
        <f>H16*'מחירון ועלויות'!$N$32</f>
        <v>0</v>
      </c>
      <c r="I92" s="67">
        <f>I16*'מחירון ועלויות'!$N$32</f>
        <v>0</v>
      </c>
      <c r="J92" s="67">
        <f>J16*'מחירון ועלויות'!$N$32</f>
        <v>0</v>
      </c>
      <c r="K92" s="67">
        <f>K16*'מחירון ועלויות'!$N$32</f>
        <v>0</v>
      </c>
      <c r="L92" s="67">
        <f>L16*'מחירון ועלויות'!$N$32</f>
        <v>0</v>
      </c>
      <c r="M92" s="67">
        <f>M16*'מחירון ועלויות'!$N$32</f>
        <v>0</v>
      </c>
      <c r="N92" s="67">
        <f>N16*'מחירון ועלויות'!$N$32</f>
        <v>0</v>
      </c>
      <c r="O92" s="67">
        <f>O16*'מחירון ועלויות'!$N$32</f>
        <v>0</v>
      </c>
      <c r="P92" s="66">
        <f t="shared" si="12"/>
        <v>0</v>
      </c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ht="20.25" customHeight="1">
      <c r="A93" s="15"/>
      <c r="B93" s="88" t="str">
        <f t="shared" si="11"/>
        <v>מוצר מ</v>
      </c>
      <c r="C93" s="64"/>
      <c r="D93" s="89">
        <f>D17*'מחירון ועלויות'!$E$43</f>
        <v>0</v>
      </c>
      <c r="E93" s="89">
        <f>E17*'מחירון ועלויות'!$E$43</f>
        <v>0</v>
      </c>
      <c r="F93" s="89">
        <f>F17*'מחירון ועלויות'!$E$43</f>
        <v>0</v>
      </c>
      <c r="G93" s="89">
        <f>G17*'מחירון ועלויות'!$E$43</f>
        <v>0</v>
      </c>
      <c r="H93" s="89">
        <f>H17*'מחירון ועלויות'!$E$43</f>
        <v>0</v>
      </c>
      <c r="I93" s="89">
        <f>I17*'מחירון ועלויות'!$E$43</f>
        <v>0</v>
      </c>
      <c r="J93" s="89">
        <f>J17*'מחירון ועלויות'!$E$43</f>
        <v>0</v>
      </c>
      <c r="K93" s="89">
        <f>K17*'מחירון ועלויות'!$E$43</f>
        <v>0</v>
      </c>
      <c r="L93" s="89">
        <f>L17*'מחירון ועלויות'!$E$43</f>
        <v>0</v>
      </c>
      <c r="M93" s="89">
        <f>M17*'מחירון ועלויות'!$E$43</f>
        <v>0</v>
      </c>
      <c r="N93" s="89">
        <f>N17*'מחירון ועלויות'!$E$43</f>
        <v>0</v>
      </c>
      <c r="O93" s="89">
        <f>O17*'מחירון ועלויות'!$E$43</f>
        <v>0</v>
      </c>
      <c r="P93" s="88">
        <f t="shared" si="12"/>
        <v>0</v>
      </c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ht="20.25" customHeight="1">
      <c r="A94" s="15"/>
      <c r="B94" s="90" t="str">
        <f t="shared" si="11"/>
        <v>מוצר נ</v>
      </c>
      <c r="C94" s="64"/>
      <c r="D94" s="67">
        <f>D18*'מחירון ועלויות'!$H$43</f>
        <v>0</v>
      </c>
      <c r="E94" s="67">
        <f>E18*'מחירון ועלויות'!$H$43</f>
        <v>0</v>
      </c>
      <c r="F94" s="67">
        <f>F18*'מחירון ועלויות'!$H$43</f>
        <v>0</v>
      </c>
      <c r="G94" s="67">
        <f>G18*'מחירון ועלויות'!$H$43</f>
        <v>0</v>
      </c>
      <c r="H94" s="67">
        <f>H18*'מחירון ועלויות'!$H$43</f>
        <v>0</v>
      </c>
      <c r="I94" s="67">
        <f>I18*'מחירון ועלויות'!$H$43</f>
        <v>0</v>
      </c>
      <c r="J94" s="67">
        <f>J18*'מחירון ועלויות'!$H$43</f>
        <v>0</v>
      </c>
      <c r="K94" s="67">
        <f>K18*'מחירון ועלויות'!$H$43</f>
        <v>0</v>
      </c>
      <c r="L94" s="67">
        <f>L18*'מחירון ועלויות'!$H$43</f>
        <v>0</v>
      </c>
      <c r="M94" s="67">
        <f>M18*'מחירון ועלויות'!$H$43</f>
        <v>0</v>
      </c>
      <c r="N94" s="67">
        <f>N18*'מחירון ועלויות'!$H$43</f>
        <v>0</v>
      </c>
      <c r="O94" s="67">
        <f>O18*'מחירון ועלויות'!$H$43</f>
        <v>0</v>
      </c>
      <c r="P94" s="66">
        <f t="shared" si="12"/>
        <v>0</v>
      </c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ht="20.25" customHeight="1">
      <c r="A95" s="15"/>
      <c r="B95" s="88" t="str">
        <f t="shared" si="11"/>
        <v>מוצר ס</v>
      </c>
      <c r="C95" s="64"/>
      <c r="D95" s="89">
        <f>D19*'מחירון ועלויות'!$K$43</f>
        <v>0</v>
      </c>
      <c r="E95" s="89">
        <f>E19*'מחירון ועלויות'!$K$43</f>
        <v>0</v>
      </c>
      <c r="F95" s="89">
        <f>F19*'מחירון ועלויות'!$K$43</f>
        <v>0</v>
      </c>
      <c r="G95" s="89">
        <f>G19*'מחירון ועלויות'!$K$43</f>
        <v>0</v>
      </c>
      <c r="H95" s="89">
        <f>H19*'מחירון ועלויות'!$K$43</f>
        <v>0</v>
      </c>
      <c r="I95" s="89">
        <f>I19*'מחירון ועלויות'!$K$43</f>
        <v>0</v>
      </c>
      <c r="J95" s="89">
        <f>J19*'מחירון ועלויות'!$K$43</f>
        <v>0</v>
      </c>
      <c r="K95" s="89">
        <f>K19*'מחירון ועלויות'!$K$43</f>
        <v>0</v>
      </c>
      <c r="L95" s="89">
        <f>L19*'מחירון ועלויות'!$K$43</f>
        <v>0</v>
      </c>
      <c r="M95" s="89">
        <f>M19*'מחירון ועלויות'!$K$43</f>
        <v>0</v>
      </c>
      <c r="N95" s="89">
        <f>N19*'מחירון ועלויות'!$K$43</f>
        <v>0</v>
      </c>
      <c r="O95" s="89">
        <f>O19*'מחירון ועלויות'!$K$43</f>
        <v>0</v>
      </c>
      <c r="P95" s="88">
        <f t="shared" si="12"/>
        <v>0</v>
      </c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ht="20.25" customHeight="1">
      <c r="A96" s="15"/>
      <c r="B96" s="90" t="str">
        <f t="shared" si="11"/>
        <v>מוצר ע</v>
      </c>
      <c r="C96" s="64"/>
      <c r="D96" s="67">
        <f>D20*'מחירון ועלויות'!$N$43</f>
        <v>0</v>
      </c>
      <c r="E96" s="67">
        <f>E20*'מחירון ועלויות'!$N$43</f>
        <v>0</v>
      </c>
      <c r="F96" s="67">
        <f>F20*'מחירון ועלויות'!$N$43</f>
        <v>0</v>
      </c>
      <c r="G96" s="67">
        <f>G20*'מחירון ועלויות'!$N$43</f>
        <v>0</v>
      </c>
      <c r="H96" s="67">
        <f>H20*'מחירון ועלויות'!$N$43</f>
        <v>0</v>
      </c>
      <c r="I96" s="67">
        <f>I20*'מחירון ועלויות'!$N$43</f>
        <v>0</v>
      </c>
      <c r="J96" s="67">
        <f>J20*'מחירון ועלויות'!$N$43</f>
        <v>0</v>
      </c>
      <c r="K96" s="67">
        <f>K20*'מחירון ועלויות'!$N$43</f>
        <v>0</v>
      </c>
      <c r="L96" s="67">
        <f>L20*'מחירון ועלויות'!$N$43</f>
        <v>0</v>
      </c>
      <c r="M96" s="67">
        <f>M20*'מחירון ועלויות'!$N$43</f>
        <v>0</v>
      </c>
      <c r="N96" s="67">
        <f>N20*'מחירון ועלויות'!$N$43</f>
        <v>0</v>
      </c>
      <c r="O96" s="67">
        <f>O20*'מחירון ועלויות'!$N$43</f>
        <v>0</v>
      </c>
      <c r="P96" s="66">
        <f t="shared" si="12"/>
        <v>0</v>
      </c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ht="20.25" customHeight="1">
      <c r="A97" s="15"/>
      <c r="B97" s="88" t="str">
        <f t="shared" si="11"/>
        <v>מוצר פ</v>
      </c>
      <c r="C97" s="64"/>
      <c r="D97" s="89">
        <f>D21*'מחירון ועלויות'!$E$54</f>
        <v>0</v>
      </c>
      <c r="E97" s="89">
        <f>E21*'מחירון ועלויות'!$E$54</f>
        <v>0</v>
      </c>
      <c r="F97" s="89">
        <f>F21*'מחירון ועלויות'!$E$54</f>
        <v>0</v>
      </c>
      <c r="G97" s="89">
        <f>G21*'מחירון ועלויות'!$E$54</f>
        <v>0</v>
      </c>
      <c r="H97" s="89">
        <f>H21*'מחירון ועלויות'!$E$54</f>
        <v>0</v>
      </c>
      <c r="I97" s="89">
        <f>I21*'מחירון ועלויות'!$E$54</f>
        <v>0</v>
      </c>
      <c r="J97" s="89">
        <f>J21*'מחירון ועלויות'!$E$54</f>
        <v>0</v>
      </c>
      <c r="K97" s="89">
        <f>K21*'מחירון ועלויות'!$E$54</f>
        <v>0</v>
      </c>
      <c r="L97" s="89">
        <f>L21*'מחירון ועלויות'!$E$54</f>
        <v>0</v>
      </c>
      <c r="M97" s="89">
        <f>M21*'מחירון ועלויות'!$E$54</f>
        <v>0</v>
      </c>
      <c r="N97" s="89">
        <f>N21*'מחירון ועלויות'!$E$54</f>
        <v>0</v>
      </c>
      <c r="O97" s="89">
        <f>O21*'מחירון ועלויות'!$E$54</f>
        <v>0</v>
      </c>
      <c r="P97" s="88">
        <f t="shared" si="12"/>
        <v>0</v>
      </c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ht="20.25" customHeight="1">
      <c r="A98" s="15"/>
      <c r="B98" s="90" t="str">
        <f t="shared" si="11"/>
        <v>מוצר צ</v>
      </c>
      <c r="C98" s="64"/>
      <c r="D98" s="67">
        <f>D22*'מחירון ועלויות'!$H$54</f>
        <v>0</v>
      </c>
      <c r="E98" s="67">
        <f>E22*'מחירון ועלויות'!$H$54</f>
        <v>0</v>
      </c>
      <c r="F98" s="67">
        <f>F22*'מחירון ועלויות'!$H$54</f>
        <v>0</v>
      </c>
      <c r="G98" s="67">
        <f>G22*'מחירון ועלויות'!$H$54</f>
        <v>0</v>
      </c>
      <c r="H98" s="67">
        <f>H22*'מחירון ועלויות'!$H$54</f>
        <v>0</v>
      </c>
      <c r="I98" s="67">
        <f>I22*'מחירון ועלויות'!$H$54</f>
        <v>0</v>
      </c>
      <c r="J98" s="67">
        <f>J22*'מחירון ועלויות'!$H$54</f>
        <v>0</v>
      </c>
      <c r="K98" s="67">
        <f>K22*'מחירון ועלויות'!$H$54</f>
        <v>0</v>
      </c>
      <c r="L98" s="67">
        <f>L22*'מחירון ועלויות'!$H$54</f>
        <v>0</v>
      </c>
      <c r="M98" s="67">
        <f>M22*'מחירון ועלויות'!$H$54</f>
        <v>0</v>
      </c>
      <c r="N98" s="67">
        <f>N22*'מחירון ועלויות'!$H$54</f>
        <v>0</v>
      </c>
      <c r="O98" s="67">
        <f>O22*'מחירון ועלויות'!$H$54</f>
        <v>0</v>
      </c>
      <c r="P98" s="66">
        <f t="shared" si="12"/>
        <v>0</v>
      </c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ht="20.25" customHeight="1">
      <c r="A99" s="15"/>
      <c r="B99" s="88" t="str">
        <f t="shared" si="11"/>
        <v>מוצר ק</v>
      </c>
      <c r="C99" s="64"/>
      <c r="D99" s="89">
        <f>D23*'מחירון ועלויות'!$K$54</f>
        <v>0</v>
      </c>
      <c r="E99" s="89">
        <f>E23*'מחירון ועלויות'!$K$54</f>
        <v>0</v>
      </c>
      <c r="F99" s="89">
        <f>F23*'מחירון ועלויות'!$K$54</f>
        <v>0</v>
      </c>
      <c r="G99" s="89">
        <f>G23*'מחירון ועלויות'!$K$54</f>
        <v>0</v>
      </c>
      <c r="H99" s="89">
        <f>H23*'מחירון ועלויות'!$K$54</f>
        <v>0</v>
      </c>
      <c r="I99" s="89">
        <f>I23*'מחירון ועלויות'!$K$54</f>
        <v>0</v>
      </c>
      <c r="J99" s="89">
        <f>J23*'מחירון ועלויות'!$K$54</f>
        <v>0</v>
      </c>
      <c r="K99" s="89">
        <f>K23*'מחירון ועלויות'!$K$54</f>
        <v>0</v>
      </c>
      <c r="L99" s="89">
        <f>L23*'מחירון ועלויות'!$K$54</f>
        <v>0</v>
      </c>
      <c r="M99" s="89">
        <f>M23*'מחירון ועלויות'!$K$54</f>
        <v>0</v>
      </c>
      <c r="N99" s="89">
        <f>N23*'מחירון ועלויות'!$K$54</f>
        <v>0</v>
      </c>
      <c r="O99" s="89">
        <f>O23*'מחירון ועלויות'!$K$54</f>
        <v>0</v>
      </c>
      <c r="P99" s="88">
        <f t="shared" si="12"/>
        <v>0</v>
      </c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ht="20.25" customHeight="1">
      <c r="A100" s="15"/>
      <c r="B100" s="90" t="str">
        <f t="shared" si="11"/>
        <v>מוצר ר</v>
      </c>
      <c r="C100" s="64"/>
      <c r="D100" s="67">
        <f>D24*'מחירון ועלויות'!$N$54</f>
        <v>0</v>
      </c>
      <c r="E100" s="67">
        <f>E24*'מחירון ועלויות'!$N$54</f>
        <v>0</v>
      </c>
      <c r="F100" s="67">
        <f>F24*'מחירון ועלויות'!$N$54</f>
        <v>0</v>
      </c>
      <c r="G100" s="67">
        <f>G24*'מחירון ועלויות'!$N$54</f>
        <v>0</v>
      </c>
      <c r="H100" s="67">
        <f>H24*'מחירון ועלויות'!$N$54</f>
        <v>0</v>
      </c>
      <c r="I100" s="67">
        <f>I24*'מחירון ועלויות'!$N$54</f>
        <v>0</v>
      </c>
      <c r="J100" s="67">
        <f>J24*'מחירון ועלויות'!$N$54</f>
        <v>0</v>
      </c>
      <c r="K100" s="67">
        <f>K24*'מחירון ועלויות'!$N$54</f>
        <v>0</v>
      </c>
      <c r="L100" s="67">
        <f>L24*'מחירון ועלויות'!$N$54</f>
        <v>0</v>
      </c>
      <c r="M100" s="67">
        <f>M24*'מחירון ועלויות'!$N$54</f>
        <v>0</v>
      </c>
      <c r="N100" s="67">
        <f>N24*'מחירון ועלויות'!$N$54</f>
        <v>0</v>
      </c>
      <c r="O100" s="67">
        <f>O24*'מחירון ועלויות'!$N$54</f>
        <v>0</v>
      </c>
      <c r="P100" s="66">
        <f t="shared" si="12"/>
        <v>0</v>
      </c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ht="20.25" customHeight="1">
      <c r="A101" s="15"/>
      <c r="B101" s="87" t="s">
        <v>69</v>
      </c>
      <c r="C101" s="91"/>
      <c r="D101" s="91">
        <f t="shared" ref="D101:O101" si="13">SUM(D81:D100)+D76</f>
        <v>0</v>
      </c>
      <c r="E101" s="91">
        <f t="shared" si="13"/>
        <v>0</v>
      </c>
      <c r="F101" s="91">
        <f t="shared" si="13"/>
        <v>0</v>
      </c>
      <c r="G101" s="91">
        <f t="shared" si="13"/>
        <v>0</v>
      </c>
      <c r="H101" s="91">
        <f t="shared" si="13"/>
        <v>0</v>
      </c>
      <c r="I101" s="91">
        <f t="shared" si="13"/>
        <v>0</v>
      </c>
      <c r="J101" s="91">
        <f t="shared" si="13"/>
        <v>0</v>
      </c>
      <c r="K101" s="91">
        <f t="shared" si="13"/>
        <v>0</v>
      </c>
      <c r="L101" s="91">
        <f t="shared" si="13"/>
        <v>0</v>
      </c>
      <c r="M101" s="91">
        <f t="shared" si="13"/>
        <v>0</v>
      </c>
      <c r="N101" s="91">
        <f t="shared" si="13"/>
        <v>0</v>
      </c>
      <c r="O101" s="91">
        <f t="shared" si="13"/>
        <v>0</v>
      </c>
      <c r="P101" s="91">
        <f t="shared" si="12"/>
        <v>0</v>
      </c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ht="20.25" customHeight="1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ht="20.25" customHeight="1">
      <c r="A103" s="69" t="s">
        <v>20</v>
      </c>
      <c r="B103" s="92" t="s">
        <v>79</v>
      </c>
      <c r="C103" s="93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ht="20.25" customHeight="1">
      <c r="A104" s="15"/>
      <c r="B104" s="94" t="s">
        <v>80</v>
      </c>
      <c r="C104" s="64"/>
      <c r="D104" s="95">
        <f t="shared" ref="D104:O104" si="14">D48</f>
        <v>0</v>
      </c>
      <c r="E104" s="95">
        <f t="shared" si="14"/>
        <v>0</v>
      </c>
      <c r="F104" s="95">
        <f t="shared" si="14"/>
        <v>0</v>
      </c>
      <c r="G104" s="95">
        <f t="shared" si="14"/>
        <v>0</v>
      </c>
      <c r="H104" s="95">
        <f t="shared" si="14"/>
        <v>0</v>
      </c>
      <c r="I104" s="95">
        <f t="shared" si="14"/>
        <v>0</v>
      </c>
      <c r="J104" s="95">
        <f t="shared" si="14"/>
        <v>0</v>
      </c>
      <c r="K104" s="95">
        <f t="shared" si="14"/>
        <v>0</v>
      </c>
      <c r="L104" s="95">
        <f t="shared" si="14"/>
        <v>0</v>
      </c>
      <c r="M104" s="95">
        <f t="shared" si="14"/>
        <v>0</v>
      </c>
      <c r="N104" s="95">
        <f t="shared" si="14"/>
        <v>0</v>
      </c>
      <c r="O104" s="95">
        <f t="shared" si="14"/>
        <v>0</v>
      </c>
      <c r="P104" s="96">
        <f t="shared" ref="P104:P107" si="16">SUM(D104:O104)</f>
        <v>0</v>
      </c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ht="20.25" customHeight="1">
      <c r="A105" s="15"/>
      <c r="B105" s="62" t="s">
        <v>81</v>
      </c>
      <c r="C105" s="64"/>
      <c r="D105" s="67">
        <v>0.0</v>
      </c>
      <c r="E105" s="67">
        <f t="shared" ref="E105:O105" si="15">D48</f>
        <v>0</v>
      </c>
      <c r="F105" s="67">
        <f t="shared" si="15"/>
        <v>0</v>
      </c>
      <c r="G105" s="67">
        <f t="shared" si="15"/>
        <v>0</v>
      </c>
      <c r="H105" s="67">
        <f t="shared" si="15"/>
        <v>0</v>
      </c>
      <c r="I105" s="67">
        <f t="shared" si="15"/>
        <v>0</v>
      </c>
      <c r="J105" s="67">
        <f t="shared" si="15"/>
        <v>0</v>
      </c>
      <c r="K105" s="67">
        <f t="shared" si="15"/>
        <v>0</v>
      </c>
      <c r="L105" s="67">
        <f t="shared" si="15"/>
        <v>0</v>
      </c>
      <c r="M105" s="67">
        <f t="shared" si="15"/>
        <v>0</v>
      </c>
      <c r="N105" s="67">
        <f t="shared" si="15"/>
        <v>0</v>
      </c>
      <c r="O105" s="67">
        <f t="shared" si="15"/>
        <v>0</v>
      </c>
      <c r="P105" s="66">
        <f t="shared" si="16"/>
        <v>0</v>
      </c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ht="20.25" customHeight="1">
      <c r="A106" s="15"/>
      <c r="B106" s="97" t="s">
        <v>82</v>
      </c>
      <c r="C106" s="64"/>
      <c r="D106" s="95">
        <f>(D48*0.333)</f>
        <v>0</v>
      </c>
      <c r="E106" s="95">
        <f>((D48+E48)*0.333)</f>
        <v>0</v>
      </c>
      <c r="F106" s="95">
        <f t="shared" ref="F106:O106" si="17">((D48+E48+F48)*0.333)</f>
        <v>0</v>
      </c>
      <c r="G106" s="95">
        <f t="shared" si="17"/>
        <v>0</v>
      </c>
      <c r="H106" s="95">
        <f t="shared" si="17"/>
        <v>0</v>
      </c>
      <c r="I106" s="95">
        <f t="shared" si="17"/>
        <v>0</v>
      </c>
      <c r="J106" s="95">
        <f t="shared" si="17"/>
        <v>0</v>
      </c>
      <c r="K106" s="95">
        <f t="shared" si="17"/>
        <v>0</v>
      </c>
      <c r="L106" s="95">
        <f t="shared" si="17"/>
        <v>0</v>
      </c>
      <c r="M106" s="95">
        <f t="shared" si="17"/>
        <v>0</v>
      </c>
      <c r="N106" s="95">
        <f t="shared" si="17"/>
        <v>0</v>
      </c>
      <c r="O106" s="95">
        <f t="shared" si="17"/>
        <v>0</v>
      </c>
      <c r="P106" s="96">
        <f t="shared" si="16"/>
        <v>0</v>
      </c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ht="20.25" customHeight="1">
      <c r="A107" s="15"/>
      <c r="B107" s="98" t="s">
        <v>83</v>
      </c>
      <c r="C107" s="64"/>
      <c r="D107" s="67">
        <f t="shared" ref="D107:O107" si="18">+D106</f>
        <v>0</v>
      </c>
      <c r="E107" s="67">
        <f t="shared" si="18"/>
        <v>0</v>
      </c>
      <c r="F107" s="67">
        <f t="shared" si="18"/>
        <v>0</v>
      </c>
      <c r="G107" s="67">
        <f t="shared" si="18"/>
        <v>0</v>
      </c>
      <c r="H107" s="67">
        <f t="shared" si="18"/>
        <v>0</v>
      </c>
      <c r="I107" s="67">
        <f t="shared" si="18"/>
        <v>0</v>
      </c>
      <c r="J107" s="67">
        <f t="shared" si="18"/>
        <v>0</v>
      </c>
      <c r="K107" s="67">
        <f t="shared" si="18"/>
        <v>0</v>
      </c>
      <c r="L107" s="67">
        <f t="shared" si="18"/>
        <v>0</v>
      </c>
      <c r="M107" s="67">
        <f t="shared" si="18"/>
        <v>0</v>
      </c>
      <c r="N107" s="67">
        <f t="shared" si="18"/>
        <v>0</v>
      </c>
      <c r="O107" s="67">
        <f t="shared" si="18"/>
        <v>0</v>
      </c>
      <c r="P107" s="66">
        <f t="shared" si="16"/>
        <v>0</v>
      </c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ht="20.25" customHeight="1">
      <c r="A108" s="15"/>
      <c r="B108" s="87" t="s">
        <v>69</v>
      </c>
      <c r="C108" s="91"/>
      <c r="D108" s="91">
        <f t="shared" ref="D108:P108" si="19">D107</f>
        <v>0</v>
      </c>
      <c r="E108" s="91">
        <f t="shared" si="19"/>
        <v>0</v>
      </c>
      <c r="F108" s="91">
        <f t="shared" si="19"/>
        <v>0</v>
      </c>
      <c r="G108" s="91">
        <f t="shared" si="19"/>
        <v>0</v>
      </c>
      <c r="H108" s="91">
        <f t="shared" si="19"/>
        <v>0</v>
      </c>
      <c r="I108" s="91">
        <f t="shared" si="19"/>
        <v>0</v>
      </c>
      <c r="J108" s="91">
        <f t="shared" si="19"/>
        <v>0</v>
      </c>
      <c r="K108" s="91">
        <f t="shared" si="19"/>
        <v>0</v>
      </c>
      <c r="L108" s="91">
        <f t="shared" si="19"/>
        <v>0</v>
      </c>
      <c r="M108" s="91">
        <f t="shared" si="19"/>
        <v>0</v>
      </c>
      <c r="N108" s="91">
        <f t="shared" si="19"/>
        <v>0</v>
      </c>
      <c r="O108" s="91">
        <f t="shared" si="19"/>
        <v>0</v>
      </c>
      <c r="P108" s="91">
        <f t="shared" si="19"/>
        <v>0</v>
      </c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ht="20.25" customHeight="1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ht="20.25" customHeight="1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ht="20.25" customHeight="1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ht="20.25" customHeight="1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ht="20.25" customHeight="1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ht="20.25" customHeight="1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ht="20.25" customHeight="1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ht="20.25" customHeight="1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ht="20.25" customHeight="1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ht="20.25" customHeight="1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ht="20.25" customHeight="1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ht="20.25" customHeight="1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ht="20.25" customHeight="1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ht="20.25" customHeight="1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ht="20.25" customHeight="1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ht="20.25" customHeight="1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ht="20.25" customHeight="1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ht="20.25" customHeight="1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ht="20.25" customHeight="1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ht="20.25" customHeight="1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ht="20.25" customHeight="1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ht="20.25" customHeight="1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ht="20.25" customHeight="1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ht="20.25" customHeight="1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ht="20.25" customHeight="1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ht="20.25" customHeight="1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ht="20.25" customHeight="1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ht="20.25" customHeight="1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ht="20.25" customHeight="1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ht="20.25" customHeight="1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ht="20.25" customHeight="1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ht="20.25" customHeight="1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ht="20.25" customHeight="1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ht="20.25" customHeight="1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ht="20.25" customHeight="1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ht="20.25" customHeight="1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ht="20.25" customHeight="1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ht="20.25" customHeight="1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ht="20.25" customHeight="1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ht="20.25" customHeight="1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ht="20.25" customHeight="1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ht="20.25" customHeight="1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ht="20.25" customHeight="1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ht="20.25" customHeight="1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ht="20.25" customHeight="1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ht="20.25" customHeight="1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ht="20.25" customHeight="1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ht="20.25" customHeight="1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ht="20.25" customHeight="1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ht="20.25" customHeight="1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ht="20.25" customHeight="1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ht="20.25" customHeight="1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ht="20.25" customHeight="1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ht="20.25" customHeight="1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ht="20.25" customHeight="1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ht="20.25" customHeight="1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ht="20.25" customHeight="1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ht="20.25" customHeight="1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ht="20.25" customHeight="1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ht="20.25" customHeight="1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ht="20.25" customHeight="1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ht="20.25" customHeight="1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ht="20.25" customHeight="1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ht="20.25" customHeight="1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ht="20.25" customHeight="1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ht="20.25" customHeight="1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ht="20.25" customHeight="1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ht="20.25" customHeight="1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ht="20.25" customHeight="1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ht="20.25" customHeight="1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ht="20.25" customHeight="1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ht="20.25" customHeight="1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ht="20.25" customHeight="1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ht="20.25" customHeight="1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ht="20.25" customHeight="1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ht="20.25" customHeight="1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ht="20.25" customHeight="1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ht="20.25" customHeight="1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ht="20.25" customHeight="1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ht="20.25" customHeight="1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ht="20.25" customHeight="1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ht="20.25" customHeight="1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ht="20.25" customHeight="1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ht="20.25" customHeight="1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ht="20.25" customHeight="1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ht="20.25" customHeight="1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ht="20.25" customHeight="1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ht="20.25" customHeight="1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ht="20.25" customHeight="1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ht="20.25" customHeight="1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ht="20.25" customHeight="1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ht="20.25" customHeight="1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ht="20.25" customHeight="1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ht="20.25" customHeight="1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ht="20.25" customHeight="1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ht="20.25" customHeight="1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ht="20.25" customHeight="1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ht="20.25" customHeight="1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ht="20.25" customHeight="1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ht="20.25" customHeight="1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ht="20.25" customHeight="1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ht="20.25" customHeight="1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ht="20.25" customHeight="1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ht="20.25" customHeight="1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ht="20.25" customHeight="1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ht="20.25" customHeight="1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ht="20.25" customHeight="1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ht="20.25" customHeight="1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ht="20.25" customHeight="1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ht="20.25" customHeight="1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ht="20.25" customHeight="1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ht="20.25" customHeight="1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ht="20.25" customHeight="1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ht="20.25" customHeight="1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ht="20.25" customHeight="1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ht="20.25" customHeight="1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ht="20.25" customHeight="1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ht="20.25" customHeight="1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ht="20.25" customHeight="1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ht="20.25" customHeight="1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ht="20.25" customHeight="1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ht="20.25" customHeight="1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ht="20.25" customHeight="1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ht="20.25" customHeight="1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ht="20.25" customHeight="1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ht="20.25" customHeight="1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ht="20.25" customHeight="1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ht="20.25" customHeight="1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ht="20.25" customHeight="1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ht="20.25" customHeight="1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ht="20.25" customHeight="1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ht="20.25" customHeight="1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ht="20.25" customHeight="1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ht="20.25" customHeight="1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ht="20.25" customHeight="1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ht="20.25" customHeight="1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ht="20.25" customHeight="1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ht="20.25" customHeight="1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ht="20.25" customHeight="1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ht="20.25" customHeight="1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ht="20.25" customHeight="1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ht="20.25" customHeight="1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ht="20.25" customHeight="1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ht="20.25" customHeight="1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ht="20.25" customHeight="1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ht="20.25" customHeight="1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ht="20.25" customHeight="1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ht="20.25" customHeight="1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ht="20.25" customHeight="1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ht="20.25" customHeight="1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ht="20.25" customHeight="1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ht="20.25" customHeight="1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ht="20.25" customHeight="1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ht="20.25" customHeight="1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ht="20.25" customHeight="1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ht="20.25" customHeight="1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ht="20.25" customHeight="1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ht="20.25" customHeight="1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ht="20.25" customHeight="1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ht="20.25" customHeight="1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ht="20.25" customHeight="1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ht="20.25" customHeight="1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ht="20.25" customHeight="1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ht="20.25" customHeight="1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ht="20.25" customHeight="1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ht="20.25" customHeight="1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ht="20.25" customHeight="1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ht="20.25" customHeight="1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ht="20.25" customHeight="1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ht="20.25" customHeight="1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ht="20.25" customHeight="1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ht="20.25" customHeight="1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ht="20.25" customHeight="1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ht="20.25" customHeight="1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ht="20.25" customHeight="1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ht="20.25" customHeight="1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ht="20.25" customHeight="1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ht="20.25" customHeight="1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ht="20.25" customHeight="1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ht="20.25" customHeight="1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ht="20.25" customHeight="1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ht="20.25" customHeight="1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ht="20.25" customHeight="1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ht="20.25" customHeight="1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ht="20.25" customHeight="1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ht="20.25" customHeight="1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ht="20.25" customHeight="1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ht="20.25" customHeight="1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ht="20.25" customHeight="1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ht="20.25" customHeight="1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ht="20.25" customHeight="1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ht="20.25" customHeight="1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ht="20.25" customHeight="1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ht="20.25" customHeight="1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ht="20.25" customHeight="1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ht="20.25" customHeight="1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ht="20.25" customHeight="1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ht="20.25" customHeight="1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ht="20.25" customHeight="1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ht="20.25" customHeight="1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4:A24"/>
    <mergeCell ref="A28:A48"/>
    <mergeCell ref="A51:A71"/>
    <mergeCell ref="A73:A75"/>
    <mergeCell ref="A80:A101"/>
    <mergeCell ref="A103:A108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63"/>
    <col customWidth="1" min="2" max="2" width="17.13"/>
    <col customWidth="1" min="3" max="3" width="10.25"/>
    <col customWidth="1" min="4" max="15" width="8.63"/>
  </cols>
  <sheetData>
    <row r="1" ht="13.5" customHeight="1">
      <c r="A1" s="99" t="s">
        <v>20</v>
      </c>
      <c r="B1" s="100" t="str">
        <f>'תחזית מכירות והכנסה'!C1</f>
        <v>חודש</v>
      </c>
      <c r="C1" s="101">
        <f>'תחזית מכירות והכנסה'!D1</f>
        <v>45292</v>
      </c>
      <c r="D1" s="101">
        <f>'תחזית מכירות והכנסה'!E1</f>
        <v>45323</v>
      </c>
      <c r="E1" s="101">
        <f>'תחזית מכירות והכנסה'!F1</f>
        <v>45352</v>
      </c>
      <c r="F1" s="101">
        <f>'תחזית מכירות והכנסה'!G1</f>
        <v>45383</v>
      </c>
      <c r="G1" s="101">
        <f>'תחזית מכירות והכנסה'!H1</f>
        <v>45413</v>
      </c>
      <c r="H1" s="101">
        <f>'תחזית מכירות והכנסה'!I1</f>
        <v>45444</v>
      </c>
      <c r="I1" s="101">
        <f>'תחזית מכירות והכנסה'!J1</f>
        <v>45474</v>
      </c>
      <c r="J1" s="101">
        <f>'תחזית מכירות והכנסה'!K1</f>
        <v>45505</v>
      </c>
      <c r="K1" s="101">
        <f>'תחזית מכירות והכנסה'!L1</f>
        <v>45536</v>
      </c>
      <c r="L1" s="101">
        <f>'תחזית מכירות והכנסה'!M1</f>
        <v>45566</v>
      </c>
      <c r="M1" s="101">
        <f>'תחזית מכירות והכנסה'!N1</f>
        <v>45597</v>
      </c>
      <c r="N1" s="101">
        <f>'תחזית מכירות והכנסה'!O1</f>
        <v>45627</v>
      </c>
    </row>
    <row r="2" ht="13.5" customHeight="1">
      <c r="A2" s="15"/>
      <c r="B2" s="102" t="str">
        <f>'תחזית מכירות והכנסה'!C2</f>
        <v>ימי עבודה </v>
      </c>
      <c r="C2" s="102" t="str">
        <f>'תחזית מכירות והכנסה'!D2</f>
        <v/>
      </c>
      <c r="D2" s="102" t="str">
        <f>'תחזית מכירות והכנסה'!E2</f>
        <v/>
      </c>
      <c r="E2" s="102" t="str">
        <f>'תחזית מכירות והכנסה'!F2</f>
        <v/>
      </c>
      <c r="F2" s="102" t="str">
        <f>'תחזית מכירות והכנסה'!G2</f>
        <v/>
      </c>
      <c r="G2" s="102" t="str">
        <f>'תחזית מכירות והכנסה'!H2</f>
        <v/>
      </c>
      <c r="H2" s="102" t="str">
        <f>'תחזית מכירות והכנסה'!I2</f>
        <v/>
      </c>
      <c r="I2" s="102" t="str">
        <f>'תחזית מכירות והכנסה'!J2</f>
        <v/>
      </c>
      <c r="J2" s="102" t="str">
        <f>'תחזית מכירות והכנסה'!K2</f>
        <v/>
      </c>
      <c r="K2" s="102" t="str">
        <f>'תחזית מכירות והכנסה'!L2</f>
        <v/>
      </c>
      <c r="L2" s="102" t="str">
        <f>'תחזית מכירות והכנסה'!M2</f>
        <v/>
      </c>
      <c r="M2" s="102" t="str">
        <f>'תחזית מכירות והכנסה'!N2</f>
        <v/>
      </c>
      <c r="N2" s="102" t="str">
        <f>'תחזית מכירות והכנסה'!O2</f>
        <v/>
      </c>
    </row>
    <row r="3" ht="13.5" customHeight="1">
      <c r="A3" s="15"/>
      <c r="B3" s="103" t="str">
        <f>'תחזית מכירות והכנסה'!B3</f>
        <v>תחזית יעדים</v>
      </c>
    </row>
    <row r="4" ht="14.25" customHeight="1">
      <c r="A4" s="15"/>
      <c r="B4" s="21" t="str">
        <f>'תחזית מכירות והכנסה'!B4</f>
        <v>מוצר/שירות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ht="13.5" customHeight="1">
      <c r="A5" s="15"/>
      <c r="B5" s="102" t="str">
        <f>'תחזית מכירות והכנסה'!B5</f>
        <v>מוצר א</v>
      </c>
      <c r="C5" s="104" t="str">
        <f>'תחזית מכירות והכנסה'!D5</f>
        <v/>
      </c>
      <c r="D5" s="104" t="str">
        <f>'תחזית מכירות והכנסה'!E5</f>
        <v/>
      </c>
      <c r="E5" s="104" t="str">
        <f>'תחזית מכירות והכנסה'!F5</f>
        <v/>
      </c>
      <c r="F5" s="104" t="str">
        <f>'תחזית מכירות והכנסה'!G5</f>
        <v/>
      </c>
      <c r="G5" s="104" t="str">
        <f>'תחזית מכירות והכנסה'!H5</f>
        <v/>
      </c>
      <c r="H5" s="104" t="str">
        <f>'תחזית מכירות והכנסה'!I5</f>
        <v/>
      </c>
      <c r="I5" s="104" t="str">
        <f>'תחזית מכירות והכנסה'!J5</f>
        <v/>
      </c>
      <c r="J5" s="104" t="str">
        <f>'תחזית מכירות והכנסה'!K5</f>
        <v/>
      </c>
      <c r="K5" s="104" t="str">
        <f>'תחזית מכירות והכנסה'!L5</f>
        <v/>
      </c>
      <c r="L5" s="104" t="str">
        <f>'תחזית מכירות והכנסה'!M5</f>
        <v/>
      </c>
      <c r="M5" s="104" t="str">
        <f>'תחזית מכירות והכנסה'!N5</f>
        <v/>
      </c>
      <c r="N5" s="104" t="str">
        <f>'תחזית מכירות והכנסה'!O5</f>
        <v/>
      </c>
      <c r="O5" s="102">
        <f t="shared" ref="O5:O24" si="1">SUM(C5:N5)</f>
        <v>0</v>
      </c>
    </row>
    <row r="6" ht="13.5" customHeight="1">
      <c r="A6" s="15"/>
      <c r="B6" s="105" t="str">
        <f>'תחזית מכירות והכנסה'!B6</f>
        <v>מוצר ב</v>
      </c>
      <c r="C6" s="21" t="str">
        <f>'תחזית מכירות והכנסה'!D6</f>
        <v/>
      </c>
      <c r="D6" s="21" t="str">
        <f>'תחזית מכירות והכנסה'!E6</f>
        <v/>
      </c>
      <c r="E6" s="21" t="str">
        <f>'תחזית מכירות והכנסה'!F6</f>
        <v/>
      </c>
      <c r="F6" s="21" t="str">
        <f>'תחזית מכירות והכנסה'!G6</f>
        <v/>
      </c>
      <c r="G6" s="21" t="str">
        <f>'תחזית מכירות והכנסה'!H6</f>
        <v/>
      </c>
      <c r="H6" s="21" t="str">
        <f>'תחזית מכירות והכנסה'!I6</f>
        <v/>
      </c>
      <c r="I6" s="21" t="str">
        <f>'תחזית מכירות והכנסה'!J6</f>
        <v/>
      </c>
      <c r="J6" s="21" t="str">
        <f>'תחזית מכירות והכנסה'!K6</f>
        <v/>
      </c>
      <c r="K6" s="21" t="str">
        <f>'תחזית מכירות והכנסה'!L6</f>
        <v/>
      </c>
      <c r="L6" s="21" t="str">
        <f>'תחזית מכירות והכנסה'!M6</f>
        <v/>
      </c>
      <c r="M6" s="21" t="str">
        <f>'תחזית מכירות והכנסה'!N6</f>
        <v/>
      </c>
      <c r="N6" s="21" t="str">
        <f>'תחזית מכירות והכנסה'!O6</f>
        <v/>
      </c>
      <c r="O6" s="105">
        <f t="shared" si="1"/>
        <v>0</v>
      </c>
    </row>
    <row r="7" ht="13.5" customHeight="1">
      <c r="A7" s="15"/>
      <c r="B7" s="102" t="str">
        <f>'תחזית מכירות והכנסה'!B7</f>
        <v>מוצר ג</v>
      </c>
      <c r="C7" s="104" t="str">
        <f>'תחזית מכירות והכנסה'!D7</f>
        <v/>
      </c>
      <c r="D7" s="104" t="str">
        <f>'תחזית מכירות והכנסה'!E7</f>
        <v/>
      </c>
      <c r="E7" s="104" t="str">
        <f>'תחזית מכירות והכנסה'!F7</f>
        <v/>
      </c>
      <c r="F7" s="104" t="str">
        <f>'תחזית מכירות והכנסה'!G7</f>
        <v/>
      </c>
      <c r="G7" s="104" t="str">
        <f>'תחזית מכירות והכנסה'!H7</f>
        <v/>
      </c>
      <c r="H7" s="104" t="str">
        <f>'תחזית מכירות והכנסה'!I7</f>
        <v/>
      </c>
      <c r="I7" s="104" t="str">
        <f>'תחזית מכירות והכנסה'!J7</f>
        <v/>
      </c>
      <c r="J7" s="104" t="str">
        <f>'תחזית מכירות והכנסה'!K7</f>
        <v/>
      </c>
      <c r="K7" s="104" t="str">
        <f>'תחזית מכירות והכנסה'!L7</f>
        <v/>
      </c>
      <c r="L7" s="104" t="str">
        <f>'תחזית מכירות והכנסה'!M7</f>
        <v/>
      </c>
      <c r="M7" s="104" t="str">
        <f>'תחזית מכירות והכנסה'!N7</f>
        <v/>
      </c>
      <c r="N7" s="104" t="str">
        <f>'תחזית מכירות והכנסה'!O7</f>
        <v/>
      </c>
      <c r="O7" s="102">
        <f t="shared" si="1"/>
        <v>0</v>
      </c>
    </row>
    <row r="8" ht="13.5" customHeight="1">
      <c r="A8" s="15"/>
      <c r="B8" s="105" t="str">
        <f>'תחזית מכירות והכנסה'!B8</f>
        <v>מוצר ד</v>
      </c>
      <c r="C8" s="21" t="str">
        <f>'תחזית מכירות והכנסה'!D8</f>
        <v/>
      </c>
      <c r="D8" s="21" t="str">
        <f>'תחזית מכירות והכנסה'!E8</f>
        <v/>
      </c>
      <c r="E8" s="21" t="str">
        <f>'תחזית מכירות והכנסה'!F8</f>
        <v/>
      </c>
      <c r="F8" s="21" t="str">
        <f>'תחזית מכירות והכנסה'!G8</f>
        <v/>
      </c>
      <c r="G8" s="21" t="str">
        <f>'תחזית מכירות והכנסה'!H8</f>
        <v/>
      </c>
      <c r="H8" s="21" t="str">
        <f>'תחזית מכירות והכנסה'!I8</f>
        <v/>
      </c>
      <c r="I8" s="21" t="str">
        <f>'תחזית מכירות והכנסה'!J8</f>
        <v/>
      </c>
      <c r="J8" s="21" t="str">
        <f>'תחזית מכירות והכנסה'!K8</f>
        <v/>
      </c>
      <c r="K8" s="21" t="str">
        <f>'תחזית מכירות והכנסה'!L8</f>
        <v/>
      </c>
      <c r="L8" s="21" t="str">
        <f>'תחזית מכירות והכנסה'!M8</f>
        <v/>
      </c>
      <c r="M8" s="21" t="str">
        <f>'תחזית מכירות והכנסה'!N8</f>
        <v/>
      </c>
      <c r="N8" s="21" t="str">
        <f>'תחזית מכירות והכנסה'!O8</f>
        <v/>
      </c>
      <c r="O8" s="105">
        <f t="shared" si="1"/>
        <v>0</v>
      </c>
    </row>
    <row r="9" ht="13.5" customHeight="1">
      <c r="A9" s="15"/>
      <c r="B9" s="102" t="str">
        <f>'תחזית מכירות והכנסה'!B9</f>
        <v>מוצר ה</v>
      </c>
      <c r="C9" s="104" t="str">
        <f>'תחזית מכירות והכנסה'!D9</f>
        <v/>
      </c>
      <c r="D9" s="104" t="str">
        <f>'תחזית מכירות והכנסה'!E9</f>
        <v/>
      </c>
      <c r="E9" s="104" t="str">
        <f>'תחזית מכירות והכנסה'!F9</f>
        <v/>
      </c>
      <c r="F9" s="104" t="str">
        <f>'תחזית מכירות והכנסה'!G9</f>
        <v/>
      </c>
      <c r="G9" s="104" t="str">
        <f>'תחזית מכירות והכנסה'!H9</f>
        <v/>
      </c>
      <c r="H9" s="104" t="str">
        <f>'תחזית מכירות והכנסה'!I9</f>
        <v/>
      </c>
      <c r="I9" s="104" t="str">
        <f>'תחזית מכירות והכנסה'!J9</f>
        <v/>
      </c>
      <c r="J9" s="104" t="str">
        <f>'תחזית מכירות והכנסה'!K9</f>
        <v/>
      </c>
      <c r="K9" s="104" t="str">
        <f>'תחזית מכירות והכנסה'!L9</f>
        <v/>
      </c>
      <c r="L9" s="104" t="str">
        <f>'תחזית מכירות והכנסה'!M9</f>
        <v/>
      </c>
      <c r="M9" s="104" t="str">
        <f>'תחזית מכירות והכנסה'!N9</f>
        <v/>
      </c>
      <c r="N9" s="104" t="str">
        <f>'תחזית מכירות והכנסה'!O9</f>
        <v/>
      </c>
      <c r="O9" s="102">
        <f t="shared" si="1"/>
        <v>0</v>
      </c>
    </row>
    <row r="10" ht="13.5" customHeight="1">
      <c r="A10" s="15"/>
      <c r="B10" s="105" t="str">
        <f>'תחזית מכירות והכנסה'!B10</f>
        <v>מוצר ו</v>
      </c>
      <c r="C10" s="21" t="str">
        <f>'תחזית מכירות והכנסה'!D10</f>
        <v/>
      </c>
      <c r="D10" s="21" t="str">
        <f>'תחזית מכירות והכנסה'!E10</f>
        <v/>
      </c>
      <c r="E10" s="21" t="str">
        <f>'תחזית מכירות והכנסה'!F10</f>
        <v/>
      </c>
      <c r="F10" s="21" t="str">
        <f>'תחזית מכירות והכנסה'!G10</f>
        <v/>
      </c>
      <c r="G10" s="21" t="str">
        <f>'תחזית מכירות והכנסה'!H10</f>
        <v/>
      </c>
      <c r="H10" s="21" t="str">
        <f>'תחזית מכירות והכנסה'!I10</f>
        <v/>
      </c>
      <c r="I10" s="21" t="str">
        <f>'תחזית מכירות והכנסה'!J10</f>
        <v/>
      </c>
      <c r="J10" s="21" t="str">
        <f>'תחזית מכירות והכנסה'!K10</f>
        <v/>
      </c>
      <c r="K10" s="21" t="str">
        <f>'תחזית מכירות והכנסה'!L10</f>
        <v/>
      </c>
      <c r="L10" s="21" t="str">
        <f>'תחזית מכירות והכנסה'!M10</f>
        <v/>
      </c>
      <c r="M10" s="21" t="str">
        <f>'תחזית מכירות והכנסה'!N10</f>
        <v/>
      </c>
      <c r="N10" s="21" t="str">
        <f>'תחזית מכירות והכנסה'!O10</f>
        <v/>
      </c>
      <c r="O10" s="105">
        <f t="shared" si="1"/>
        <v>0</v>
      </c>
    </row>
    <row r="11" ht="13.5" customHeight="1">
      <c r="A11" s="15"/>
      <c r="B11" s="102" t="str">
        <f>'תחזית מכירות והכנסה'!B11</f>
        <v>מוצר ז</v>
      </c>
      <c r="C11" s="104" t="str">
        <f>'תחזית מכירות והכנסה'!D11</f>
        <v/>
      </c>
      <c r="D11" s="104" t="str">
        <f>'תחזית מכירות והכנסה'!E11</f>
        <v/>
      </c>
      <c r="E11" s="104" t="str">
        <f>'תחזית מכירות והכנסה'!F11</f>
        <v/>
      </c>
      <c r="F11" s="104" t="str">
        <f>'תחזית מכירות והכנסה'!G11</f>
        <v/>
      </c>
      <c r="G11" s="104" t="str">
        <f>'תחזית מכירות והכנסה'!H11</f>
        <v/>
      </c>
      <c r="H11" s="104" t="str">
        <f>'תחזית מכירות והכנסה'!I11</f>
        <v/>
      </c>
      <c r="I11" s="104" t="str">
        <f>'תחזית מכירות והכנסה'!J11</f>
        <v/>
      </c>
      <c r="J11" s="104" t="str">
        <f>'תחזית מכירות והכנסה'!K11</f>
        <v/>
      </c>
      <c r="K11" s="104" t="str">
        <f>'תחזית מכירות והכנסה'!L11</f>
        <v/>
      </c>
      <c r="L11" s="104" t="str">
        <f>'תחזית מכירות והכנסה'!M11</f>
        <v/>
      </c>
      <c r="M11" s="104" t="str">
        <f>'תחזית מכירות והכנסה'!N11</f>
        <v/>
      </c>
      <c r="N11" s="104" t="str">
        <f>'תחזית מכירות והכנסה'!O11</f>
        <v/>
      </c>
      <c r="O11" s="102">
        <f t="shared" si="1"/>
        <v>0</v>
      </c>
    </row>
    <row r="12" ht="13.5" customHeight="1">
      <c r="A12" s="106"/>
      <c r="B12" s="105" t="str">
        <f>'תחזית מכירות והכנסה'!B12</f>
        <v>מוצר ח</v>
      </c>
      <c r="C12" s="21" t="str">
        <f>'תחזית מכירות והכנסה'!D12</f>
        <v/>
      </c>
      <c r="D12" s="21" t="str">
        <f>'תחזית מכירות והכנסה'!E12</f>
        <v/>
      </c>
      <c r="E12" s="21" t="str">
        <f>'תחזית מכירות והכנסה'!F12</f>
        <v/>
      </c>
      <c r="F12" s="21" t="str">
        <f>'תחזית מכירות והכנסה'!G12</f>
        <v/>
      </c>
      <c r="G12" s="21" t="str">
        <f>'תחזית מכירות והכנסה'!H12</f>
        <v/>
      </c>
      <c r="H12" s="21" t="str">
        <f>'תחזית מכירות והכנסה'!I12</f>
        <v/>
      </c>
      <c r="I12" s="21" t="str">
        <f>'תחזית מכירות והכנסה'!J12</f>
        <v/>
      </c>
      <c r="J12" s="21" t="str">
        <f>'תחזית מכירות והכנסה'!K12</f>
        <v/>
      </c>
      <c r="K12" s="21" t="str">
        <f>'תחזית מכירות והכנסה'!L12</f>
        <v/>
      </c>
      <c r="L12" s="21" t="str">
        <f>'תחזית מכירות והכנסה'!M12</f>
        <v/>
      </c>
      <c r="M12" s="21" t="str">
        <f>'תחזית מכירות והכנסה'!N12</f>
        <v/>
      </c>
      <c r="N12" s="21" t="str">
        <f>'תחזית מכירות והכנסה'!O12</f>
        <v/>
      </c>
      <c r="O12" s="105">
        <f t="shared" si="1"/>
        <v>0</v>
      </c>
    </row>
    <row r="13" ht="13.5" customHeight="1">
      <c r="A13" s="15"/>
      <c r="B13" s="102" t="str">
        <f>'תחזית מכירות והכנסה'!B13</f>
        <v>מוצר ט'</v>
      </c>
      <c r="C13" s="104" t="str">
        <f>'תחזית מכירות והכנסה'!D13</f>
        <v/>
      </c>
      <c r="D13" s="104" t="str">
        <f>'תחזית מכירות והכנסה'!E13</f>
        <v/>
      </c>
      <c r="E13" s="104" t="str">
        <f>'תחזית מכירות והכנסה'!F13</f>
        <v/>
      </c>
      <c r="F13" s="104" t="str">
        <f>'תחזית מכירות והכנסה'!G13</f>
        <v/>
      </c>
      <c r="G13" s="104" t="str">
        <f>'תחזית מכירות והכנסה'!H13</f>
        <v/>
      </c>
      <c r="H13" s="104" t="str">
        <f>'תחזית מכירות והכנסה'!I13</f>
        <v/>
      </c>
      <c r="I13" s="104" t="str">
        <f>'תחזית מכירות והכנסה'!J13</f>
        <v/>
      </c>
      <c r="J13" s="104" t="str">
        <f>'תחזית מכירות והכנסה'!K13</f>
        <v/>
      </c>
      <c r="K13" s="104" t="str">
        <f>'תחזית מכירות והכנסה'!L13</f>
        <v/>
      </c>
      <c r="L13" s="104" t="str">
        <f>'תחזית מכירות והכנסה'!M13</f>
        <v/>
      </c>
      <c r="M13" s="104" t="str">
        <f>'תחזית מכירות והכנסה'!N13</f>
        <v/>
      </c>
      <c r="N13" s="104" t="str">
        <f>'תחזית מכירות והכנסה'!O13</f>
        <v/>
      </c>
      <c r="O13" s="102">
        <f t="shared" si="1"/>
        <v>0</v>
      </c>
    </row>
    <row r="14" ht="13.5" customHeight="1">
      <c r="A14" s="15"/>
      <c r="B14" s="105" t="str">
        <f>'תחזית מכירות והכנסה'!B14</f>
        <v>מוצר י'</v>
      </c>
      <c r="C14" s="21" t="str">
        <f>'תחזית מכירות והכנסה'!D14</f>
        <v/>
      </c>
      <c r="D14" s="21" t="str">
        <f>'תחזית מכירות והכנסה'!E14</f>
        <v/>
      </c>
      <c r="E14" s="21" t="str">
        <f>'תחזית מכירות והכנסה'!F14</f>
        <v/>
      </c>
      <c r="F14" s="21" t="str">
        <f>'תחזית מכירות והכנסה'!G14</f>
        <v/>
      </c>
      <c r="G14" s="21" t="str">
        <f>'תחזית מכירות והכנסה'!H14</f>
        <v/>
      </c>
      <c r="H14" s="21" t="str">
        <f>'תחזית מכירות והכנסה'!I14</f>
        <v/>
      </c>
      <c r="I14" s="21" t="str">
        <f>'תחזית מכירות והכנסה'!J14</f>
        <v/>
      </c>
      <c r="J14" s="21" t="str">
        <f>'תחזית מכירות והכנסה'!K14</f>
        <v/>
      </c>
      <c r="K14" s="21" t="str">
        <f>'תחזית מכירות והכנסה'!L14</f>
        <v/>
      </c>
      <c r="L14" s="21" t="str">
        <f>'תחזית מכירות והכנסה'!M14</f>
        <v/>
      </c>
      <c r="M14" s="21" t="str">
        <f>'תחזית מכירות והכנסה'!N14</f>
        <v/>
      </c>
      <c r="N14" s="21" t="str">
        <f>'תחזית מכירות והכנסה'!O14</f>
        <v/>
      </c>
      <c r="O14" s="105">
        <f t="shared" si="1"/>
        <v>0</v>
      </c>
    </row>
    <row r="15" ht="13.5" customHeight="1">
      <c r="A15" s="15"/>
      <c r="B15" s="102" t="str">
        <f>'תחזית מכירות והכנסה'!B15</f>
        <v>מוצר כ</v>
      </c>
      <c r="C15" s="104" t="str">
        <f>'תחזית מכירות והכנסה'!D15</f>
        <v/>
      </c>
      <c r="D15" s="104" t="str">
        <f>'תחזית מכירות והכנסה'!E15</f>
        <v/>
      </c>
      <c r="E15" s="104" t="str">
        <f>'תחזית מכירות והכנסה'!F15</f>
        <v/>
      </c>
      <c r="F15" s="104" t="str">
        <f>'תחזית מכירות והכנסה'!G15</f>
        <v/>
      </c>
      <c r="G15" s="104" t="str">
        <f>'תחזית מכירות והכנסה'!H15</f>
        <v/>
      </c>
      <c r="H15" s="104" t="str">
        <f>'תחזית מכירות והכנסה'!I15</f>
        <v/>
      </c>
      <c r="I15" s="104" t="str">
        <f>'תחזית מכירות והכנסה'!J15</f>
        <v/>
      </c>
      <c r="J15" s="104" t="str">
        <f>'תחזית מכירות והכנסה'!K15</f>
        <v/>
      </c>
      <c r="K15" s="104" t="str">
        <f>'תחזית מכירות והכנסה'!L15</f>
        <v/>
      </c>
      <c r="L15" s="104" t="str">
        <f>'תחזית מכירות והכנסה'!M15</f>
        <v/>
      </c>
      <c r="M15" s="104" t="str">
        <f>'תחזית מכירות והכנסה'!N15</f>
        <v/>
      </c>
      <c r="N15" s="104" t="str">
        <f>'תחזית מכירות והכנסה'!O15</f>
        <v/>
      </c>
      <c r="O15" s="102">
        <f t="shared" si="1"/>
        <v>0</v>
      </c>
    </row>
    <row r="16" ht="13.5" customHeight="1">
      <c r="A16" s="15"/>
      <c r="B16" s="105" t="str">
        <f>'תחזית מכירות והכנסה'!B16</f>
        <v>מוצר ל</v>
      </c>
      <c r="C16" s="21" t="str">
        <f>'תחזית מכירות והכנסה'!D16</f>
        <v/>
      </c>
      <c r="D16" s="21" t="str">
        <f>'תחזית מכירות והכנסה'!E16</f>
        <v/>
      </c>
      <c r="E16" s="21" t="str">
        <f>'תחזית מכירות והכנסה'!F16</f>
        <v/>
      </c>
      <c r="F16" s="21" t="str">
        <f>'תחזית מכירות והכנסה'!G16</f>
        <v/>
      </c>
      <c r="G16" s="21" t="str">
        <f>'תחזית מכירות והכנסה'!H16</f>
        <v/>
      </c>
      <c r="H16" s="21" t="str">
        <f>'תחזית מכירות והכנסה'!I16</f>
        <v/>
      </c>
      <c r="I16" s="21" t="str">
        <f>'תחזית מכירות והכנסה'!J16</f>
        <v/>
      </c>
      <c r="J16" s="21" t="str">
        <f>'תחזית מכירות והכנסה'!K16</f>
        <v/>
      </c>
      <c r="K16" s="21" t="str">
        <f>'תחזית מכירות והכנסה'!L16</f>
        <v/>
      </c>
      <c r="L16" s="21" t="str">
        <f>'תחזית מכירות והכנסה'!M16</f>
        <v/>
      </c>
      <c r="M16" s="21" t="str">
        <f>'תחזית מכירות והכנסה'!N16</f>
        <v/>
      </c>
      <c r="N16" s="21" t="str">
        <f>'תחזית מכירות והכנסה'!O16</f>
        <v/>
      </c>
      <c r="O16" s="105">
        <f t="shared" si="1"/>
        <v>0</v>
      </c>
    </row>
    <row r="17" ht="13.5" customHeight="1">
      <c r="A17" s="15"/>
      <c r="B17" s="102" t="str">
        <f>'תחזית מכירות והכנסה'!B17</f>
        <v>מוצר מ</v>
      </c>
      <c r="C17" s="104" t="str">
        <f>'תחזית מכירות והכנסה'!D17</f>
        <v/>
      </c>
      <c r="D17" s="104" t="str">
        <f>'תחזית מכירות והכנסה'!E17</f>
        <v/>
      </c>
      <c r="E17" s="104" t="str">
        <f>'תחזית מכירות והכנסה'!F17</f>
        <v/>
      </c>
      <c r="F17" s="104" t="str">
        <f>'תחזית מכירות והכנסה'!G17</f>
        <v/>
      </c>
      <c r="G17" s="104" t="str">
        <f>'תחזית מכירות והכנסה'!H17</f>
        <v/>
      </c>
      <c r="H17" s="104" t="str">
        <f>'תחזית מכירות והכנסה'!I17</f>
        <v/>
      </c>
      <c r="I17" s="104" t="str">
        <f>'תחזית מכירות והכנסה'!J17</f>
        <v/>
      </c>
      <c r="J17" s="104" t="str">
        <f>'תחזית מכירות והכנסה'!K17</f>
        <v/>
      </c>
      <c r="K17" s="104" t="str">
        <f>'תחזית מכירות והכנסה'!L17</f>
        <v/>
      </c>
      <c r="L17" s="104" t="str">
        <f>'תחזית מכירות והכנסה'!M17</f>
        <v/>
      </c>
      <c r="M17" s="104" t="str">
        <f>'תחזית מכירות והכנסה'!N17</f>
        <v/>
      </c>
      <c r="N17" s="104" t="str">
        <f>'תחזית מכירות והכנסה'!O17</f>
        <v/>
      </c>
      <c r="O17" s="102">
        <f t="shared" si="1"/>
        <v>0</v>
      </c>
    </row>
    <row r="18" ht="13.5" customHeight="1">
      <c r="A18" s="15"/>
      <c r="B18" s="105" t="str">
        <f>'תחזית מכירות והכנסה'!B18</f>
        <v>מוצר נ</v>
      </c>
      <c r="C18" s="21" t="str">
        <f>'תחזית מכירות והכנסה'!D18</f>
        <v/>
      </c>
      <c r="D18" s="21" t="str">
        <f>'תחזית מכירות והכנסה'!E18</f>
        <v/>
      </c>
      <c r="E18" s="21" t="str">
        <f>'תחזית מכירות והכנסה'!F18</f>
        <v/>
      </c>
      <c r="F18" s="21" t="str">
        <f>'תחזית מכירות והכנסה'!G18</f>
        <v/>
      </c>
      <c r="G18" s="21" t="str">
        <f>'תחזית מכירות והכנסה'!H18</f>
        <v/>
      </c>
      <c r="H18" s="21" t="str">
        <f>'תחזית מכירות והכנסה'!I18</f>
        <v/>
      </c>
      <c r="I18" s="21" t="str">
        <f>'תחזית מכירות והכנסה'!J18</f>
        <v/>
      </c>
      <c r="J18" s="21" t="str">
        <f>'תחזית מכירות והכנסה'!K18</f>
        <v/>
      </c>
      <c r="K18" s="21" t="str">
        <f>'תחזית מכירות והכנסה'!L18</f>
        <v/>
      </c>
      <c r="L18" s="21" t="str">
        <f>'תחזית מכירות והכנסה'!M18</f>
        <v/>
      </c>
      <c r="M18" s="21" t="str">
        <f>'תחזית מכירות והכנסה'!N18</f>
        <v/>
      </c>
      <c r="N18" s="21" t="str">
        <f>'תחזית מכירות והכנסה'!O18</f>
        <v/>
      </c>
      <c r="O18" s="105">
        <f t="shared" si="1"/>
        <v>0</v>
      </c>
    </row>
    <row r="19" ht="13.5" customHeight="1">
      <c r="A19" s="15"/>
      <c r="B19" s="102" t="str">
        <f>'תחזית מכירות והכנסה'!B19</f>
        <v>מוצר ס</v>
      </c>
      <c r="C19" s="104" t="str">
        <f>'תחזית מכירות והכנסה'!D19</f>
        <v/>
      </c>
      <c r="D19" s="104" t="str">
        <f>'תחזית מכירות והכנסה'!E19</f>
        <v/>
      </c>
      <c r="E19" s="104" t="str">
        <f>'תחזית מכירות והכנסה'!F19</f>
        <v/>
      </c>
      <c r="F19" s="104" t="str">
        <f>'תחזית מכירות והכנסה'!G19</f>
        <v/>
      </c>
      <c r="G19" s="104" t="str">
        <f>'תחזית מכירות והכנסה'!H19</f>
        <v/>
      </c>
      <c r="H19" s="104" t="str">
        <f>'תחזית מכירות והכנסה'!I19</f>
        <v/>
      </c>
      <c r="I19" s="104" t="str">
        <f>'תחזית מכירות והכנסה'!J19</f>
        <v/>
      </c>
      <c r="J19" s="104" t="str">
        <f>'תחזית מכירות והכנסה'!K19</f>
        <v/>
      </c>
      <c r="K19" s="104" t="str">
        <f>'תחזית מכירות והכנסה'!L19</f>
        <v/>
      </c>
      <c r="L19" s="104" t="str">
        <f>'תחזית מכירות והכנסה'!M19</f>
        <v/>
      </c>
      <c r="M19" s="104" t="str">
        <f>'תחזית מכירות והכנסה'!N19</f>
        <v/>
      </c>
      <c r="N19" s="104" t="str">
        <f>'תחזית מכירות והכנסה'!O19</f>
        <v/>
      </c>
      <c r="O19" s="102">
        <f t="shared" si="1"/>
        <v>0</v>
      </c>
    </row>
    <row r="20" ht="13.5" customHeight="1">
      <c r="A20" s="15"/>
      <c r="B20" s="105" t="str">
        <f>'תחזית מכירות והכנסה'!B20</f>
        <v>מוצר ע</v>
      </c>
      <c r="C20" s="21" t="str">
        <f>'תחזית מכירות והכנסה'!D20</f>
        <v/>
      </c>
      <c r="D20" s="21" t="str">
        <f>'תחזית מכירות והכנסה'!E20</f>
        <v/>
      </c>
      <c r="E20" s="21" t="str">
        <f>'תחזית מכירות והכנסה'!F20</f>
        <v/>
      </c>
      <c r="F20" s="21" t="str">
        <f>'תחזית מכירות והכנסה'!G20</f>
        <v/>
      </c>
      <c r="G20" s="21" t="str">
        <f>'תחזית מכירות והכנסה'!H20</f>
        <v/>
      </c>
      <c r="H20" s="21" t="str">
        <f>'תחזית מכירות והכנסה'!I20</f>
        <v/>
      </c>
      <c r="I20" s="21" t="str">
        <f>'תחזית מכירות והכנסה'!J20</f>
        <v/>
      </c>
      <c r="J20" s="21" t="str">
        <f>'תחזית מכירות והכנסה'!K20</f>
        <v/>
      </c>
      <c r="K20" s="21" t="str">
        <f>'תחזית מכירות והכנסה'!L20</f>
        <v/>
      </c>
      <c r="L20" s="21" t="str">
        <f>'תחזית מכירות והכנסה'!M20</f>
        <v/>
      </c>
      <c r="M20" s="21" t="str">
        <f>'תחזית מכירות והכנסה'!N20</f>
        <v/>
      </c>
      <c r="N20" s="21" t="str">
        <f>'תחזית מכירות והכנסה'!O20</f>
        <v/>
      </c>
      <c r="O20" s="105">
        <f t="shared" si="1"/>
        <v>0</v>
      </c>
    </row>
    <row r="21" ht="13.5" customHeight="1">
      <c r="A21" s="15"/>
      <c r="B21" s="102" t="str">
        <f>'תחזית מכירות והכנסה'!B21</f>
        <v>מוצר פ</v>
      </c>
      <c r="C21" s="104" t="str">
        <f>'תחזית מכירות והכנסה'!D21</f>
        <v/>
      </c>
      <c r="D21" s="104" t="str">
        <f>'תחזית מכירות והכנסה'!E21</f>
        <v/>
      </c>
      <c r="E21" s="104" t="str">
        <f>'תחזית מכירות והכנסה'!F21</f>
        <v/>
      </c>
      <c r="F21" s="104" t="str">
        <f>'תחזית מכירות והכנסה'!G21</f>
        <v/>
      </c>
      <c r="G21" s="104" t="str">
        <f>'תחזית מכירות והכנסה'!H21</f>
        <v/>
      </c>
      <c r="H21" s="104" t="str">
        <f>'תחזית מכירות והכנסה'!I21</f>
        <v/>
      </c>
      <c r="I21" s="104" t="str">
        <f>'תחזית מכירות והכנסה'!J21</f>
        <v/>
      </c>
      <c r="J21" s="104" t="str">
        <f>'תחזית מכירות והכנסה'!K21</f>
        <v/>
      </c>
      <c r="K21" s="104" t="str">
        <f>'תחזית מכירות והכנסה'!L21</f>
        <v/>
      </c>
      <c r="L21" s="104" t="str">
        <f>'תחזית מכירות והכנסה'!M21</f>
        <v/>
      </c>
      <c r="M21" s="104" t="str">
        <f>'תחזית מכירות והכנסה'!N21</f>
        <v/>
      </c>
      <c r="N21" s="104" t="str">
        <f>'תחזית מכירות והכנסה'!O21</f>
        <v/>
      </c>
      <c r="O21" s="102">
        <f t="shared" si="1"/>
        <v>0</v>
      </c>
    </row>
    <row r="22" ht="13.5" customHeight="1">
      <c r="A22" s="15"/>
      <c r="B22" s="105" t="str">
        <f>'תחזית מכירות והכנסה'!B22</f>
        <v>מוצר צ</v>
      </c>
      <c r="C22" s="21" t="str">
        <f>'תחזית מכירות והכנסה'!D22</f>
        <v/>
      </c>
      <c r="D22" s="21" t="str">
        <f>'תחזית מכירות והכנסה'!E22</f>
        <v/>
      </c>
      <c r="E22" s="21" t="str">
        <f>'תחזית מכירות והכנסה'!F22</f>
        <v/>
      </c>
      <c r="F22" s="21" t="str">
        <f>'תחזית מכירות והכנסה'!G22</f>
        <v/>
      </c>
      <c r="G22" s="21" t="str">
        <f>'תחזית מכירות והכנסה'!H22</f>
        <v/>
      </c>
      <c r="H22" s="21" t="str">
        <f>'תחזית מכירות והכנסה'!I22</f>
        <v/>
      </c>
      <c r="I22" s="21" t="str">
        <f>'תחזית מכירות והכנסה'!J22</f>
        <v/>
      </c>
      <c r="J22" s="21" t="str">
        <f>'תחזית מכירות והכנסה'!K22</f>
        <v/>
      </c>
      <c r="K22" s="21" t="str">
        <f>'תחזית מכירות והכנסה'!L22</f>
        <v/>
      </c>
      <c r="L22" s="21" t="str">
        <f>'תחזית מכירות והכנסה'!M22</f>
        <v/>
      </c>
      <c r="M22" s="21" t="str">
        <f>'תחזית מכירות והכנסה'!N22</f>
        <v/>
      </c>
      <c r="N22" s="21" t="str">
        <f>'תחזית מכירות והכנסה'!O22</f>
        <v/>
      </c>
      <c r="O22" s="105">
        <f t="shared" si="1"/>
        <v>0</v>
      </c>
    </row>
    <row r="23" ht="13.5" customHeight="1">
      <c r="A23" s="15"/>
      <c r="B23" s="102" t="str">
        <f>'תחזית מכירות והכנסה'!B23</f>
        <v>מוצר ק</v>
      </c>
      <c r="C23" s="104" t="str">
        <f>'תחזית מכירות והכנסה'!D23</f>
        <v/>
      </c>
      <c r="D23" s="104" t="str">
        <f>'תחזית מכירות והכנסה'!E23</f>
        <v/>
      </c>
      <c r="E23" s="104" t="str">
        <f>'תחזית מכירות והכנסה'!F23</f>
        <v/>
      </c>
      <c r="F23" s="104" t="str">
        <f>'תחזית מכירות והכנסה'!G23</f>
        <v/>
      </c>
      <c r="G23" s="104" t="str">
        <f>'תחזית מכירות והכנסה'!H23</f>
        <v/>
      </c>
      <c r="H23" s="104" t="str">
        <f>'תחזית מכירות והכנסה'!I23</f>
        <v/>
      </c>
      <c r="I23" s="104" t="str">
        <f>'תחזית מכירות והכנסה'!J23</f>
        <v/>
      </c>
      <c r="J23" s="104" t="str">
        <f>'תחזית מכירות והכנסה'!K23</f>
        <v/>
      </c>
      <c r="K23" s="104" t="str">
        <f>'תחזית מכירות והכנסה'!L23</f>
        <v/>
      </c>
      <c r="L23" s="104" t="str">
        <f>'תחזית מכירות והכנסה'!M23</f>
        <v/>
      </c>
      <c r="M23" s="104" t="str">
        <f>'תחזית מכירות והכנסה'!N23</f>
        <v/>
      </c>
      <c r="N23" s="104" t="str">
        <f>'תחזית מכירות והכנסה'!O23</f>
        <v/>
      </c>
      <c r="O23" s="102">
        <f t="shared" si="1"/>
        <v>0</v>
      </c>
    </row>
    <row r="24" ht="13.5" customHeight="1">
      <c r="A24" s="15"/>
      <c r="B24" s="105" t="str">
        <f>'תחזית מכירות והכנסה'!B24</f>
        <v>מוצר ר</v>
      </c>
      <c r="C24" s="21" t="str">
        <f>'תחזית מכירות והכנסה'!D24</f>
        <v/>
      </c>
      <c r="D24" s="21" t="str">
        <f>'תחזית מכירות והכנסה'!E24</f>
        <v/>
      </c>
      <c r="E24" s="21" t="str">
        <f>'תחזית מכירות והכנסה'!F24</f>
        <v/>
      </c>
      <c r="F24" s="21" t="str">
        <f>'תחזית מכירות והכנסה'!G24</f>
        <v/>
      </c>
      <c r="G24" s="21" t="str">
        <f>'תחזית מכירות והכנסה'!H24</f>
        <v/>
      </c>
      <c r="H24" s="21" t="str">
        <f>'תחזית מכירות והכנסה'!I24</f>
        <v/>
      </c>
      <c r="I24" s="21" t="str">
        <f>'תחזית מכירות והכנסה'!J24</f>
        <v/>
      </c>
      <c r="J24" s="21" t="str">
        <f>'תחזית מכירות והכנסה'!K24</f>
        <v/>
      </c>
      <c r="K24" s="21" t="str">
        <f>'תחזית מכירות והכנסה'!L24</f>
        <v/>
      </c>
      <c r="L24" s="21" t="str">
        <f>'תחזית מכירות והכנסה'!M24</f>
        <v/>
      </c>
      <c r="M24" s="21" t="str">
        <f>'תחזית מכירות והכנסה'!N24</f>
        <v/>
      </c>
      <c r="N24" s="21" t="str">
        <f>'תחזית מכירות והכנסה'!O24</f>
        <v/>
      </c>
      <c r="O24" s="105">
        <f t="shared" si="1"/>
        <v>0</v>
      </c>
    </row>
    <row r="25" ht="13.5" customHeight="1">
      <c r="B25" s="107" t="s">
        <v>84</v>
      </c>
    </row>
    <row r="26" ht="13.5" customHeight="1">
      <c r="B26" s="108" t="s">
        <v>85</v>
      </c>
      <c r="C26" s="20" t="s">
        <v>86</v>
      </c>
    </row>
    <row r="27" ht="13.5" customHeight="1">
      <c r="A27" s="109" t="s">
        <v>87</v>
      </c>
      <c r="B27" s="104" t="str">
        <f>'עלויות שכר'!A3</f>
        <v>עובד א'</v>
      </c>
      <c r="C27" s="104">
        <v>1.0</v>
      </c>
      <c r="D27" s="104">
        <v>1.0</v>
      </c>
      <c r="E27" s="104">
        <v>1.0</v>
      </c>
      <c r="F27" s="104"/>
      <c r="G27" s="104"/>
      <c r="H27" s="104"/>
      <c r="I27" s="104"/>
      <c r="J27" s="104"/>
      <c r="K27" s="104"/>
      <c r="L27" s="104"/>
      <c r="M27" s="104"/>
      <c r="N27" s="104"/>
    </row>
    <row r="28" ht="13.5" customHeight="1">
      <c r="A28" s="15"/>
      <c r="B28" s="21" t="str">
        <f>'עלויות שכר'!A4</f>
        <v>עובד ב'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ht="13.5" customHeight="1">
      <c r="A29" s="15"/>
      <c r="B29" s="104" t="str">
        <f>'עלויות שכר'!A5</f>
        <v>עובד ג'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ht="13.5" customHeight="1">
      <c r="A30" s="15"/>
      <c r="B30" s="21" t="str">
        <f>'עלויות שכר'!A6</f>
        <v>עובד ד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ht="13.5" customHeight="1">
      <c r="A31" s="15"/>
      <c r="B31" s="104" t="str">
        <f>'עלויות שכר'!A7</f>
        <v>עובד ה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</row>
    <row r="32" ht="13.5" customHeight="1">
      <c r="A32" s="15"/>
      <c r="B32" s="21" t="str">
        <f>'עלויות שכר'!A8</f>
        <v>עובד ו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ht="13.5" customHeight="1">
      <c r="A33" s="15"/>
      <c r="B33" s="104" t="str">
        <f>'עלויות שכר'!A9</f>
        <v>עובד ז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</row>
    <row r="34" ht="13.5" customHeight="1">
      <c r="A34" s="15"/>
      <c r="B34" s="21" t="str">
        <f>'עלויות שכר'!A10</f>
        <v>עובד י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ht="13.5" customHeight="1">
      <c r="A35" s="15"/>
      <c r="B35" s="104" t="str">
        <f>'עלויות שכר'!A11</f>
        <v>עובד יא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</row>
    <row r="36" ht="13.5" customHeight="1">
      <c r="A36" s="15"/>
      <c r="B36" s="21" t="str">
        <f>'עלויות שכר'!A12</f>
        <v>עובד יב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ht="13.5" customHeight="1">
      <c r="A37" s="15"/>
      <c r="B37" s="104" t="str">
        <f>'עלויות שכר'!A13</f>
        <v>עובד יג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</row>
    <row r="38" ht="13.5" customHeight="1">
      <c r="A38" s="15"/>
      <c r="B38" s="21" t="str">
        <f>'עלויות שכר'!A14</f>
        <v>עובד יד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ht="13.5" customHeight="1">
      <c r="B39" s="110" t="s">
        <v>88</v>
      </c>
    </row>
    <row r="40" ht="15.0" customHeight="1">
      <c r="A40" s="99" t="s">
        <v>20</v>
      </c>
      <c r="B40" s="21" t="str">
        <f t="shared" ref="B40:B51" si="2">B27</f>
        <v>עובד א'</v>
      </c>
      <c r="C40" s="111">
        <f>C27*'עלויות שכר'!$D$3</f>
        <v>14200</v>
      </c>
      <c r="D40" s="111">
        <f>D27*'עלויות שכר'!$D$3</f>
        <v>14200</v>
      </c>
      <c r="E40" s="111">
        <f>E27*'עלויות שכר'!$D$3</f>
        <v>14200</v>
      </c>
      <c r="F40" s="111">
        <f>F27*'עלויות שכר'!$D$3</f>
        <v>0</v>
      </c>
      <c r="G40" s="111">
        <f>G27*'עלויות שכר'!$D$3</f>
        <v>0</v>
      </c>
      <c r="H40" s="111">
        <f>H27*'עלויות שכר'!$D$3</f>
        <v>0</v>
      </c>
      <c r="I40" s="111">
        <f>I27*'עלויות שכר'!$D$3</f>
        <v>0</v>
      </c>
      <c r="J40" s="111">
        <f>J27*'עלויות שכר'!$D$3</f>
        <v>0</v>
      </c>
      <c r="K40" s="111">
        <f>K27*'עלויות שכר'!$D$3</f>
        <v>0</v>
      </c>
      <c r="L40" s="111">
        <f>L27*'עלויות שכר'!$D$3</f>
        <v>0</v>
      </c>
      <c r="M40" s="111">
        <f>M27*'עלויות שכר'!$D$3</f>
        <v>0</v>
      </c>
      <c r="N40" s="111">
        <f>N27*'עלויות שכר'!$D$3</f>
        <v>0</v>
      </c>
      <c r="O40" s="112">
        <f t="shared" ref="O40:O51" si="3">SUM(C40:N40)</f>
        <v>42600</v>
      </c>
    </row>
    <row r="41" ht="13.5" customHeight="1">
      <c r="A41" s="15"/>
      <c r="B41" s="104" t="str">
        <f t="shared" si="2"/>
        <v>עובד ב'</v>
      </c>
      <c r="C41" s="113">
        <f>C28*'עלויות שכר'!$D$4</f>
        <v>0</v>
      </c>
      <c r="D41" s="113">
        <f>D28*'עלויות שכר'!$D$4</f>
        <v>0</v>
      </c>
      <c r="E41" s="113">
        <f>E28*'עלויות שכר'!$D$4</f>
        <v>0</v>
      </c>
      <c r="F41" s="113">
        <f>F28*'עלויות שכר'!$D$4</f>
        <v>0</v>
      </c>
      <c r="G41" s="113">
        <f>G28*'עלויות שכר'!$D$4</f>
        <v>0</v>
      </c>
      <c r="H41" s="113">
        <f>H28*'עלויות שכר'!$D$4</f>
        <v>0</v>
      </c>
      <c r="I41" s="113">
        <f>I28*'עלויות שכר'!$D$4</f>
        <v>0</v>
      </c>
      <c r="J41" s="113">
        <f>J28*'עלויות שכר'!$D$4</f>
        <v>0</v>
      </c>
      <c r="K41" s="113">
        <f>K28*'עלויות שכר'!$D$4</f>
        <v>0</v>
      </c>
      <c r="L41" s="113">
        <f>L28*'עלויות שכר'!$D$4</f>
        <v>0</v>
      </c>
      <c r="M41" s="113">
        <f>M28*'עלויות שכר'!$D$4</f>
        <v>0</v>
      </c>
      <c r="N41" s="113">
        <f>N28*'עלויות שכר'!$D$4</f>
        <v>0</v>
      </c>
      <c r="O41" s="114">
        <f t="shared" si="3"/>
        <v>0</v>
      </c>
    </row>
    <row r="42" ht="13.5" customHeight="1">
      <c r="A42" s="15"/>
      <c r="B42" s="21" t="str">
        <f t="shared" si="2"/>
        <v>עובד ג'</v>
      </c>
      <c r="C42" s="111">
        <f>C29*'עלויות שכר'!$D$5</f>
        <v>0</v>
      </c>
      <c r="D42" s="111">
        <f>D29*'עלויות שכר'!$D$5</f>
        <v>0</v>
      </c>
      <c r="E42" s="111">
        <f>E29*'עלויות שכר'!$D$5</f>
        <v>0</v>
      </c>
      <c r="F42" s="111">
        <f>F29*'עלויות שכר'!$D$5</f>
        <v>0</v>
      </c>
      <c r="G42" s="111">
        <f>G29*'עלויות שכר'!$D$5</f>
        <v>0</v>
      </c>
      <c r="H42" s="111">
        <f>H29*'עלויות שכר'!$D$5</f>
        <v>0</v>
      </c>
      <c r="I42" s="111">
        <f>I29*'עלויות שכר'!$D$5</f>
        <v>0</v>
      </c>
      <c r="J42" s="111">
        <f>J29*'עלויות שכר'!$D$5</f>
        <v>0</v>
      </c>
      <c r="K42" s="111">
        <f>K29*'עלויות שכר'!$D$5</f>
        <v>0</v>
      </c>
      <c r="L42" s="111">
        <f>L29*'עלויות שכר'!$D$5</f>
        <v>0</v>
      </c>
      <c r="M42" s="111">
        <f>M29*'עלויות שכר'!$D$5</f>
        <v>0</v>
      </c>
      <c r="N42" s="111">
        <f>N29*'עלויות שכר'!$D$5</f>
        <v>0</v>
      </c>
      <c r="O42" s="112">
        <f t="shared" si="3"/>
        <v>0</v>
      </c>
    </row>
    <row r="43" ht="13.5" customHeight="1">
      <c r="A43" s="15"/>
      <c r="B43" s="104" t="str">
        <f t="shared" si="2"/>
        <v>עובד ד</v>
      </c>
      <c r="C43" s="113">
        <f>C30*'עלויות שכר'!$D$6</f>
        <v>0</v>
      </c>
      <c r="D43" s="113">
        <f>D30*'עלויות שכר'!$D$6</f>
        <v>0</v>
      </c>
      <c r="E43" s="113">
        <f>E30*'עלויות שכר'!$D$6</f>
        <v>0</v>
      </c>
      <c r="F43" s="113">
        <f>F30*'עלויות שכר'!$D$6</f>
        <v>0</v>
      </c>
      <c r="G43" s="113">
        <f>G30*'עלויות שכר'!$D$6</f>
        <v>0</v>
      </c>
      <c r="H43" s="113">
        <f>H30*'עלויות שכר'!$D$6</f>
        <v>0</v>
      </c>
      <c r="I43" s="113">
        <f>I30*'עלויות שכר'!$D$6</f>
        <v>0</v>
      </c>
      <c r="J43" s="113">
        <f>J30*'עלויות שכר'!$D$6</f>
        <v>0</v>
      </c>
      <c r="K43" s="113">
        <f>K30*'עלויות שכר'!$D$6</f>
        <v>0</v>
      </c>
      <c r="L43" s="113">
        <f>L30*'עלויות שכר'!$D$6</f>
        <v>0</v>
      </c>
      <c r="M43" s="113">
        <f>M30*'עלויות שכר'!$D$6</f>
        <v>0</v>
      </c>
      <c r="N43" s="113">
        <f>N30*'עלויות שכר'!$D$6</f>
        <v>0</v>
      </c>
      <c r="O43" s="114">
        <f t="shared" si="3"/>
        <v>0</v>
      </c>
    </row>
    <row r="44" ht="13.5" customHeight="1">
      <c r="A44" s="15"/>
      <c r="B44" s="21" t="str">
        <f t="shared" si="2"/>
        <v>עובד ה</v>
      </c>
      <c r="C44" s="111">
        <f>C31*'עלויות שכר'!$D$7</f>
        <v>0</v>
      </c>
      <c r="D44" s="111">
        <f>D31*'עלויות שכר'!$D$7</f>
        <v>0</v>
      </c>
      <c r="E44" s="111">
        <f>E31*'עלויות שכר'!$D$7</f>
        <v>0</v>
      </c>
      <c r="F44" s="111">
        <f>F31*'עלויות שכר'!$D$7</f>
        <v>0</v>
      </c>
      <c r="G44" s="111">
        <f>G31*'עלויות שכר'!$D$7</f>
        <v>0</v>
      </c>
      <c r="H44" s="111">
        <f>H31*'עלויות שכר'!$D$7</f>
        <v>0</v>
      </c>
      <c r="I44" s="111">
        <f>I31*'עלויות שכר'!$D$7</f>
        <v>0</v>
      </c>
      <c r="J44" s="111">
        <f>J31*'עלויות שכר'!$D$7</f>
        <v>0</v>
      </c>
      <c r="K44" s="111">
        <f>K31*'עלויות שכר'!$D$7</f>
        <v>0</v>
      </c>
      <c r="L44" s="111">
        <f>L31*'עלויות שכר'!$D$7</f>
        <v>0</v>
      </c>
      <c r="M44" s="111">
        <f>M31*'עלויות שכר'!$D$7</f>
        <v>0</v>
      </c>
      <c r="N44" s="111">
        <f>N31*'עלויות שכר'!$D$7</f>
        <v>0</v>
      </c>
      <c r="O44" s="112">
        <f t="shared" si="3"/>
        <v>0</v>
      </c>
    </row>
    <row r="45" ht="13.5" customHeight="1">
      <c r="A45" s="15"/>
      <c r="B45" s="104" t="str">
        <f t="shared" si="2"/>
        <v>עובד ו</v>
      </c>
      <c r="C45" s="113">
        <f>C32*'עלויות שכר'!$D$8</f>
        <v>0</v>
      </c>
      <c r="D45" s="113">
        <f>D32*'עלויות שכר'!$D$8</f>
        <v>0</v>
      </c>
      <c r="E45" s="113">
        <f>E32*'עלויות שכר'!$D$8</f>
        <v>0</v>
      </c>
      <c r="F45" s="113">
        <f>F32*'עלויות שכר'!$D$8</f>
        <v>0</v>
      </c>
      <c r="G45" s="113">
        <f>G32*'עלויות שכר'!$D$8</f>
        <v>0</v>
      </c>
      <c r="H45" s="113">
        <f>H32*'עלויות שכר'!$D$8</f>
        <v>0</v>
      </c>
      <c r="I45" s="113">
        <f>I32*'עלויות שכר'!$D$8</f>
        <v>0</v>
      </c>
      <c r="J45" s="113">
        <f>J32*'עלויות שכר'!$D$8</f>
        <v>0</v>
      </c>
      <c r="K45" s="113">
        <f>K32*'עלויות שכר'!$D$8</f>
        <v>0</v>
      </c>
      <c r="L45" s="113">
        <f>L32*'עלויות שכר'!$D$8</f>
        <v>0</v>
      </c>
      <c r="M45" s="113">
        <f>M32*'עלויות שכר'!$D$8</f>
        <v>0</v>
      </c>
      <c r="N45" s="113">
        <f>N32*'עלויות שכר'!$D$8</f>
        <v>0</v>
      </c>
      <c r="O45" s="114">
        <f t="shared" si="3"/>
        <v>0</v>
      </c>
    </row>
    <row r="46" ht="13.5" customHeight="1">
      <c r="A46" s="15"/>
      <c r="B46" s="21" t="str">
        <f t="shared" si="2"/>
        <v>עובד ז</v>
      </c>
      <c r="C46" s="111">
        <f>C33*'עלויות שכר'!$D$9</f>
        <v>0</v>
      </c>
      <c r="D46" s="111">
        <f>D33*'עלויות שכר'!$D$9</f>
        <v>0</v>
      </c>
      <c r="E46" s="111">
        <f>E33*'עלויות שכר'!$D$9</f>
        <v>0</v>
      </c>
      <c r="F46" s="111">
        <f>F33*'עלויות שכר'!$D$9</f>
        <v>0</v>
      </c>
      <c r="G46" s="111">
        <f>G33*'עלויות שכר'!$D$9</f>
        <v>0</v>
      </c>
      <c r="H46" s="111">
        <f>H33*'עלויות שכר'!$D$9</f>
        <v>0</v>
      </c>
      <c r="I46" s="111">
        <f>I33*'עלויות שכר'!$D$9</f>
        <v>0</v>
      </c>
      <c r="J46" s="111">
        <f>J33*'עלויות שכר'!$D$9</f>
        <v>0</v>
      </c>
      <c r="K46" s="111">
        <f>K33*'עלויות שכר'!$D$9</f>
        <v>0</v>
      </c>
      <c r="L46" s="111">
        <f>L33*'עלויות שכר'!$D$9</f>
        <v>0</v>
      </c>
      <c r="M46" s="111">
        <f>M33*'עלויות שכר'!$D$9</f>
        <v>0</v>
      </c>
      <c r="N46" s="111">
        <f>N33*'עלויות שכר'!$D$9</f>
        <v>0</v>
      </c>
      <c r="O46" s="112">
        <f t="shared" si="3"/>
        <v>0</v>
      </c>
    </row>
    <row r="47" ht="13.5" customHeight="1">
      <c r="A47" s="15"/>
      <c r="B47" s="104" t="str">
        <f t="shared" si="2"/>
        <v>עובד י</v>
      </c>
      <c r="C47" s="113">
        <f>C34*'עלויות שכר'!$D$10</f>
        <v>0</v>
      </c>
      <c r="D47" s="113">
        <f>D34*'עלויות שכר'!$D$10</f>
        <v>0</v>
      </c>
      <c r="E47" s="113">
        <f>E34*'עלויות שכר'!$D$10</f>
        <v>0</v>
      </c>
      <c r="F47" s="113">
        <f>F34*'עלויות שכר'!$D$10</f>
        <v>0</v>
      </c>
      <c r="G47" s="113">
        <f>G34*'עלויות שכר'!$D$10</f>
        <v>0</v>
      </c>
      <c r="H47" s="113">
        <f>H34*'עלויות שכר'!$D$10</f>
        <v>0</v>
      </c>
      <c r="I47" s="113">
        <f>I34*'עלויות שכר'!$D$10</f>
        <v>0</v>
      </c>
      <c r="J47" s="113">
        <f>J34*'עלויות שכר'!$D$10</f>
        <v>0</v>
      </c>
      <c r="K47" s="113">
        <f>K34*'עלויות שכר'!$D$10</f>
        <v>0</v>
      </c>
      <c r="L47" s="113">
        <f>L34*'עלויות שכר'!$D$10</f>
        <v>0</v>
      </c>
      <c r="M47" s="113">
        <f>M34*'עלויות שכר'!$D$10</f>
        <v>0</v>
      </c>
      <c r="N47" s="113">
        <f>N34*'עלויות שכר'!$D$10</f>
        <v>0</v>
      </c>
      <c r="O47" s="114">
        <f t="shared" si="3"/>
        <v>0</v>
      </c>
    </row>
    <row r="48" ht="13.5" customHeight="1">
      <c r="A48" s="15"/>
      <c r="B48" s="21" t="str">
        <f t="shared" si="2"/>
        <v>עובד יא</v>
      </c>
      <c r="C48" s="111">
        <f>C35*'עלויות שכר'!$D$11</f>
        <v>0</v>
      </c>
      <c r="D48" s="111">
        <f>D35*'עלויות שכר'!$D$11</f>
        <v>0</v>
      </c>
      <c r="E48" s="111">
        <f>E35*'עלויות שכר'!$D$11</f>
        <v>0</v>
      </c>
      <c r="F48" s="111">
        <f>F35*'עלויות שכר'!$D$11</f>
        <v>0</v>
      </c>
      <c r="G48" s="111">
        <f>G35*'עלויות שכר'!$D$11</f>
        <v>0</v>
      </c>
      <c r="H48" s="111">
        <f>H35*'עלויות שכר'!$D$11</f>
        <v>0</v>
      </c>
      <c r="I48" s="111">
        <f>I35*'עלויות שכר'!$D$11</f>
        <v>0</v>
      </c>
      <c r="J48" s="111">
        <f>J35*'עלויות שכר'!$D$11</f>
        <v>0</v>
      </c>
      <c r="K48" s="111">
        <f>K35*'עלויות שכר'!$D$11</f>
        <v>0</v>
      </c>
      <c r="L48" s="111">
        <f>L35*'עלויות שכר'!$D$11</f>
        <v>0</v>
      </c>
      <c r="M48" s="111">
        <f>M35*'עלויות שכר'!$D$11</f>
        <v>0</v>
      </c>
      <c r="N48" s="111">
        <f>N35*'עלויות שכר'!$D$11</f>
        <v>0</v>
      </c>
      <c r="O48" s="112">
        <f t="shared" si="3"/>
        <v>0</v>
      </c>
    </row>
    <row r="49" ht="13.5" customHeight="1">
      <c r="A49" s="15"/>
      <c r="B49" s="104" t="str">
        <f t="shared" si="2"/>
        <v>עובד יב</v>
      </c>
      <c r="C49" s="113">
        <f>C36*'עלויות שכר'!$D$12</f>
        <v>0</v>
      </c>
      <c r="D49" s="113">
        <f>D36*'עלויות שכר'!$D$12</f>
        <v>0</v>
      </c>
      <c r="E49" s="113">
        <f>E36*'עלויות שכר'!$D$12</f>
        <v>0</v>
      </c>
      <c r="F49" s="113">
        <f>F36*'עלויות שכר'!$D$12</f>
        <v>0</v>
      </c>
      <c r="G49" s="113">
        <f>G36*'עלויות שכר'!$D$12</f>
        <v>0</v>
      </c>
      <c r="H49" s="113">
        <f>H36*'עלויות שכר'!$D$12</f>
        <v>0</v>
      </c>
      <c r="I49" s="113">
        <f>I36*'עלויות שכר'!$D$12</f>
        <v>0</v>
      </c>
      <c r="J49" s="113">
        <f>J36*'עלויות שכר'!$D$12</f>
        <v>0</v>
      </c>
      <c r="K49" s="113">
        <f>K36*'עלויות שכר'!$D$12</f>
        <v>0</v>
      </c>
      <c r="L49" s="113">
        <f>L36*'עלויות שכר'!$D$12</f>
        <v>0</v>
      </c>
      <c r="M49" s="113">
        <f>M36*'עלויות שכר'!$D$12</f>
        <v>0</v>
      </c>
      <c r="N49" s="113">
        <f>N36*'עלויות שכר'!$D$12</f>
        <v>0</v>
      </c>
      <c r="O49" s="114">
        <f t="shared" si="3"/>
        <v>0</v>
      </c>
    </row>
    <row r="50" ht="13.5" customHeight="1">
      <c r="A50" s="15"/>
      <c r="B50" s="21" t="str">
        <f t="shared" si="2"/>
        <v>עובד יג</v>
      </c>
      <c r="C50" s="111">
        <f>C37*'עלויות שכר'!$D$13</f>
        <v>0</v>
      </c>
      <c r="D50" s="111">
        <f>D37*'עלויות שכר'!$D$13</f>
        <v>0</v>
      </c>
      <c r="E50" s="111">
        <f>E37*'עלויות שכר'!$D$13</f>
        <v>0</v>
      </c>
      <c r="F50" s="111">
        <f>F37*'עלויות שכר'!$D$13</f>
        <v>0</v>
      </c>
      <c r="G50" s="111">
        <f>G37*'עלויות שכר'!$D$13</f>
        <v>0</v>
      </c>
      <c r="H50" s="111">
        <f>H37*'עלויות שכר'!$D$13</f>
        <v>0</v>
      </c>
      <c r="I50" s="111">
        <f>I37*'עלויות שכר'!$D$13</f>
        <v>0</v>
      </c>
      <c r="J50" s="111">
        <f>J37*'עלויות שכר'!$D$13</f>
        <v>0</v>
      </c>
      <c r="K50" s="111">
        <f>K37*'עלויות שכר'!$D$13</f>
        <v>0</v>
      </c>
      <c r="L50" s="111">
        <f>L37*'עלויות שכר'!$D$13</f>
        <v>0</v>
      </c>
      <c r="M50" s="111">
        <f>M37*'עלויות שכר'!$D$13</f>
        <v>0</v>
      </c>
      <c r="N50" s="111">
        <f>N37*'עלויות שכר'!$D$13</f>
        <v>0</v>
      </c>
      <c r="O50" s="112">
        <f t="shared" si="3"/>
        <v>0</v>
      </c>
    </row>
    <row r="51" ht="13.5" customHeight="1">
      <c r="A51" s="15"/>
      <c r="B51" s="104" t="str">
        <f t="shared" si="2"/>
        <v>עובד יד</v>
      </c>
      <c r="C51" s="113">
        <f>C38*'עלויות שכר'!$D$14</f>
        <v>0</v>
      </c>
      <c r="D51" s="113">
        <f>D38*'עלויות שכר'!$D$14</f>
        <v>0</v>
      </c>
      <c r="E51" s="113">
        <f>E38*'עלויות שכר'!$D$14</f>
        <v>0</v>
      </c>
      <c r="F51" s="113">
        <f>F38*'עלויות שכר'!$D$14</f>
        <v>0</v>
      </c>
      <c r="G51" s="113">
        <f>G38*'עלויות שכר'!$D$14</f>
        <v>0</v>
      </c>
      <c r="H51" s="113">
        <f>H38*'עלויות שכר'!$D$14</f>
        <v>0</v>
      </c>
      <c r="I51" s="113">
        <f>I38*'עלויות שכר'!$D$14</f>
        <v>0</v>
      </c>
      <c r="J51" s="113">
        <f>J38*'עלויות שכר'!$D$14</f>
        <v>0</v>
      </c>
      <c r="K51" s="113">
        <f>K38*'עלויות שכר'!$D$14</f>
        <v>0</v>
      </c>
      <c r="L51" s="113">
        <f>L38*'עלויות שכר'!$D$14</f>
        <v>0</v>
      </c>
      <c r="M51" s="113">
        <f>M38*'עלויות שכר'!$D$14</f>
        <v>0</v>
      </c>
      <c r="N51" s="113">
        <f>N38*'עלויות שכר'!$D$14</f>
        <v>0</v>
      </c>
      <c r="O51" s="114">
        <f t="shared" si="3"/>
        <v>0</v>
      </c>
    </row>
    <row r="52" ht="13.5" customHeight="1">
      <c r="A52" s="15"/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7"/>
    </row>
    <row r="53" ht="13.5" customHeight="1">
      <c r="A53" s="15"/>
      <c r="B53" s="118" t="s">
        <v>89</v>
      </c>
      <c r="C53" s="119">
        <f t="shared" ref="C53:N53" si="4">SUM(C40:C51)+C52</f>
        <v>14200</v>
      </c>
      <c r="D53" s="119">
        <f t="shared" si="4"/>
        <v>14200</v>
      </c>
      <c r="E53" s="119">
        <f t="shared" si="4"/>
        <v>14200</v>
      </c>
      <c r="F53" s="119">
        <f t="shared" si="4"/>
        <v>0</v>
      </c>
      <c r="G53" s="119">
        <f t="shared" si="4"/>
        <v>0</v>
      </c>
      <c r="H53" s="119">
        <f t="shared" si="4"/>
        <v>0</v>
      </c>
      <c r="I53" s="119">
        <f t="shared" si="4"/>
        <v>0</v>
      </c>
      <c r="J53" s="119">
        <f t="shared" si="4"/>
        <v>0</v>
      </c>
      <c r="K53" s="119">
        <f t="shared" si="4"/>
        <v>0</v>
      </c>
      <c r="L53" s="119">
        <f t="shared" si="4"/>
        <v>0</v>
      </c>
      <c r="M53" s="119">
        <f t="shared" si="4"/>
        <v>0</v>
      </c>
      <c r="N53" s="119">
        <f t="shared" si="4"/>
        <v>0</v>
      </c>
      <c r="O53" s="120">
        <f>SUM(C53:N53)</f>
        <v>42600</v>
      </c>
    </row>
    <row r="54" ht="13.5" customHeight="1"/>
    <row r="55" ht="13.5" customHeight="1">
      <c r="B55" s="108" t="s">
        <v>90</v>
      </c>
      <c r="C55" s="20" t="s">
        <v>86</v>
      </c>
    </row>
    <row r="56" ht="13.5" customHeight="1">
      <c r="A56" s="121" t="s">
        <v>87</v>
      </c>
      <c r="B56" s="21" t="str">
        <f>'עלויות שכר'!A18</f>
        <v>עובד כא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ht="13.5" customHeight="1">
      <c r="A57" s="15"/>
      <c r="B57" s="104" t="str">
        <f>'עלויות שכר'!A19</f>
        <v>עובד כב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ht="13.5" customHeight="1">
      <c r="A58" s="15"/>
      <c r="B58" s="21" t="str">
        <f>'עלויות שכר'!A20</f>
        <v>עובד כג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ht="13.5" customHeight="1">
      <c r="A59" s="15"/>
      <c r="B59" s="104" t="str">
        <f>'עלויות שכר'!A21</f>
        <v>עובד כד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ht="13.5" customHeight="1">
      <c r="A60" s="15"/>
      <c r="B60" s="21" t="str">
        <f>'עלויות שכר'!A22</f>
        <v>עובד כה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ht="13.5" customHeight="1">
      <c r="A61" s="15"/>
      <c r="B61" s="104" t="str">
        <f>'עלויות שכר'!A23</f>
        <v>עובד כו</v>
      </c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</row>
    <row r="62" ht="13.5" customHeight="1">
      <c r="A62" s="15"/>
      <c r="B62" s="110" t="s">
        <v>88</v>
      </c>
      <c r="C62" s="21"/>
    </row>
    <row r="63" ht="13.5" customHeight="1">
      <c r="A63" s="99" t="s">
        <v>20</v>
      </c>
      <c r="B63" s="104" t="str">
        <f t="shared" ref="B63:B68" si="5">B56</f>
        <v>עובד כא</v>
      </c>
      <c r="C63" s="113">
        <f>C56*'עלויות שכר'!$D$18</f>
        <v>0</v>
      </c>
      <c r="D63" s="113">
        <f>D56*D$2*'עלויות שכר'!$G$18*'עלויות שכר'!$D$18</f>
        <v>0</v>
      </c>
      <c r="E63" s="113">
        <f>E56*E$2*'עלויות שכר'!$G$18*'עלויות שכר'!$D$18</f>
        <v>0</v>
      </c>
      <c r="F63" s="113">
        <f>F56*F$2*'עלויות שכר'!$G$18*'עלויות שכר'!$D$18</f>
        <v>0</v>
      </c>
      <c r="G63" s="113">
        <f>G56*G$2*'עלויות שכר'!$G$18*'עלויות שכר'!$D$18</f>
        <v>0</v>
      </c>
      <c r="H63" s="113">
        <f>H56*H$2*'עלויות שכר'!$G$18*'עלויות שכר'!$D$18</f>
        <v>0</v>
      </c>
      <c r="I63" s="113">
        <f>I56*I$2*'עלויות שכר'!$G$18*'עלויות שכר'!$D$18</f>
        <v>0</v>
      </c>
      <c r="J63" s="113">
        <f>J56*J$2*'עלויות שכר'!$G$18*'עלויות שכר'!$D$18</f>
        <v>0</v>
      </c>
      <c r="K63" s="113">
        <f>K56*K$2*'עלויות שכר'!$G$18*'עלויות שכר'!$D$18</f>
        <v>0</v>
      </c>
      <c r="L63" s="113">
        <f>L56*L$2*'עלויות שכר'!$G$18*'עלויות שכר'!$D$18</f>
        <v>0</v>
      </c>
      <c r="M63" s="113">
        <f>M56*M$2*'עלויות שכר'!$G$18*'עלויות שכר'!$D$18</f>
        <v>0</v>
      </c>
      <c r="N63" s="113">
        <f>N56*N$2*'עלויות שכר'!$G$18*'עלויות שכר'!$D$18</f>
        <v>0</v>
      </c>
      <c r="O63" s="122">
        <f t="shared" ref="O63:O68" si="6">SUM(C63:N63)</f>
        <v>0</v>
      </c>
    </row>
    <row r="64" ht="13.5" customHeight="1">
      <c r="A64" s="15"/>
      <c r="B64" s="21" t="str">
        <f t="shared" si="5"/>
        <v>עובד כב</v>
      </c>
      <c r="C64" s="113">
        <f>C57*'עלויות שכר'!$D$18</f>
        <v>0</v>
      </c>
      <c r="D64" s="111">
        <f>D57*D$2*'עלויות שכר'!$G$19*'עלויות שכר'!$D$19</f>
        <v>0</v>
      </c>
      <c r="E64" s="111">
        <f>E57*E$2*'עלויות שכר'!$G$19*'עלויות שכר'!$D$19</f>
        <v>0</v>
      </c>
      <c r="F64" s="111">
        <f>F57*F$2*'עלויות שכר'!$G$19*'עלויות שכר'!$D$19</f>
        <v>0</v>
      </c>
      <c r="G64" s="111">
        <f>G57*G$2*'עלויות שכר'!$G$19*'עלויות שכר'!$D$19</f>
        <v>0</v>
      </c>
      <c r="H64" s="111">
        <f>H57*H$2*'עלויות שכר'!$G$19*'עלויות שכר'!$D$19</f>
        <v>0</v>
      </c>
      <c r="I64" s="111">
        <f>I57*I$2*'עלויות שכר'!$G$19*'עלויות שכר'!$D$19</f>
        <v>0</v>
      </c>
      <c r="J64" s="111">
        <f>J57*J$2*'עלויות שכר'!$G$19*'עלויות שכר'!$D$19</f>
        <v>0</v>
      </c>
      <c r="K64" s="111">
        <f>K57*K$2*'עלויות שכר'!$G$19*'עלויות שכר'!$D$19</f>
        <v>0</v>
      </c>
      <c r="L64" s="111">
        <f>L57*L$2*'עלויות שכר'!$G$19*'עלויות שכר'!$D$19</f>
        <v>0</v>
      </c>
      <c r="M64" s="111">
        <f>M57*M$2*'עלויות שכר'!$G$19*'עלויות שכר'!$D$19</f>
        <v>0</v>
      </c>
      <c r="N64" s="111">
        <f>N57*N$2*'עלויות שכר'!$G$19*'עלויות שכר'!$D$19</f>
        <v>0</v>
      </c>
      <c r="O64" s="123">
        <f t="shared" si="6"/>
        <v>0</v>
      </c>
    </row>
    <row r="65" ht="13.5" customHeight="1">
      <c r="A65" s="15"/>
      <c r="B65" s="104" t="str">
        <f t="shared" si="5"/>
        <v>עובד כג</v>
      </c>
      <c r="C65" s="113">
        <f>C58*C$2*'עלויות שכר'!$G$20*'עלויות שכר'!$D$20</f>
        <v>0</v>
      </c>
      <c r="D65" s="113">
        <f>D58*D$2*'עלויות שכר'!$G$20*'עלויות שכר'!$D$20</f>
        <v>0</v>
      </c>
      <c r="E65" s="113">
        <f>E58*E$2*'עלויות שכר'!$G$20*'עלויות שכר'!$D$20</f>
        <v>0</v>
      </c>
      <c r="F65" s="113">
        <f>F58*F$2*'עלויות שכר'!$G$20*'עלויות שכר'!$D$20</f>
        <v>0</v>
      </c>
      <c r="G65" s="113">
        <f>G58*G$2*'עלויות שכר'!$G$20*'עלויות שכר'!$D$20</f>
        <v>0</v>
      </c>
      <c r="H65" s="113">
        <f>H58*H$2*'עלויות שכר'!$G$20*'עלויות שכר'!$D$20</f>
        <v>0</v>
      </c>
      <c r="I65" s="113">
        <f>I58*I$2*'עלויות שכר'!$G$20*'עלויות שכר'!$D$20</f>
        <v>0</v>
      </c>
      <c r="J65" s="113">
        <f>J58*J$2*'עלויות שכר'!$G$20*'עלויות שכר'!$D$20</f>
        <v>0</v>
      </c>
      <c r="K65" s="113">
        <f>K58*K$2*'עלויות שכר'!$G$20*'עלויות שכר'!$D$20</f>
        <v>0</v>
      </c>
      <c r="L65" s="113">
        <f>L58*L$2*'עלויות שכר'!$G$20*'עלויות שכר'!$D$20</f>
        <v>0</v>
      </c>
      <c r="M65" s="113">
        <f>M58*M$2*'עלויות שכר'!$G$20*'עלויות שכר'!$D$20</f>
        <v>0</v>
      </c>
      <c r="N65" s="113">
        <f>N58*N$2*'עלויות שכר'!$G$20*'עלויות שכר'!$D$20</f>
        <v>0</v>
      </c>
      <c r="O65" s="122">
        <f t="shared" si="6"/>
        <v>0</v>
      </c>
    </row>
    <row r="66" ht="13.5" customHeight="1">
      <c r="A66" s="15"/>
      <c r="B66" s="21" t="str">
        <f t="shared" si="5"/>
        <v>עובד כד</v>
      </c>
      <c r="C66" s="113">
        <f>C59*'עלויות שכר'!$D$18</f>
        <v>0</v>
      </c>
      <c r="D66" s="111">
        <f>D59*D$2*'עלויות שכר'!$G$21*'עלויות שכר'!$D$21</f>
        <v>0</v>
      </c>
      <c r="E66" s="111">
        <f>E59*E$2*'עלויות שכר'!$G$21*'עלויות שכר'!$D$21</f>
        <v>0</v>
      </c>
      <c r="F66" s="111">
        <f>F59*F$2*'עלויות שכר'!$G$21*'עלויות שכר'!$D$21</f>
        <v>0</v>
      </c>
      <c r="G66" s="111">
        <f>G59*G$2*'עלויות שכר'!$G$21*'עלויות שכר'!$D$21</f>
        <v>0</v>
      </c>
      <c r="H66" s="111">
        <f>H59*H$2*'עלויות שכר'!$G$21*'עלויות שכר'!$D$21</f>
        <v>0</v>
      </c>
      <c r="I66" s="111">
        <f>I59*I$2*'עלויות שכר'!$G$21*'עלויות שכר'!$D$21</f>
        <v>0</v>
      </c>
      <c r="J66" s="111">
        <f>J59*J$2*'עלויות שכר'!$G$21*'עלויות שכר'!$D$21</f>
        <v>0</v>
      </c>
      <c r="K66" s="111">
        <f>K59*K$2*'עלויות שכר'!$G$21*'עלויות שכר'!$D$21</f>
        <v>0</v>
      </c>
      <c r="L66" s="111">
        <f>L59*L$2*'עלויות שכר'!$G$21*'עלויות שכר'!$D$21</f>
        <v>0</v>
      </c>
      <c r="M66" s="111">
        <f>M59*M$2*'עלויות שכר'!$G$21*'עלויות שכר'!$D$21</f>
        <v>0</v>
      </c>
      <c r="N66" s="111">
        <f>N59*N$2*'עלויות שכר'!$G$21*'עלויות שכר'!$D$21</f>
        <v>0</v>
      </c>
      <c r="O66" s="123">
        <f t="shared" si="6"/>
        <v>0</v>
      </c>
    </row>
    <row r="67" ht="13.5" customHeight="1">
      <c r="A67" s="15"/>
      <c r="B67" s="104" t="str">
        <f t="shared" si="5"/>
        <v>עובד כה</v>
      </c>
      <c r="C67" s="113">
        <f>C60*'עלויות שכר'!$D$18</f>
        <v>0</v>
      </c>
      <c r="D67" s="113">
        <f>D60*D$2*'עלויות שכר'!$G$22*'עלויות שכר'!$D$22</f>
        <v>0</v>
      </c>
      <c r="E67" s="113">
        <f>E60*E$2*'עלויות שכר'!$G$22*'עלויות שכר'!$D$22</f>
        <v>0</v>
      </c>
      <c r="F67" s="113">
        <f>F60*F$2*'עלויות שכר'!$G$22*'עלויות שכר'!$D$22</f>
        <v>0</v>
      </c>
      <c r="G67" s="113">
        <f>G60*G$2*'עלויות שכר'!$G$22*'עלויות שכר'!$D$22</f>
        <v>0</v>
      </c>
      <c r="H67" s="113">
        <f>H60*H$2*'עלויות שכר'!$G$22*'עלויות שכר'!$D$22</f>
        <v>0</v>
      </c>
      <c r="I67" s="113">
        <f>I60*I$2*'עלויות שכר'!$G$22*'עלויות שכר'!$D$22</f>
        <v>0</v>
      </c>
      <c r="J67" s="113">
        <f>J60*J$2*'עלויות שכר'!$G$22*'עלויות שכר'!$D$22</f>
        <v>0</v>
      </c>
      <c r="K67" s="113">
        <f>K60*K$2*'עלויות שכר'!$G$22*'עלויות שכר'!$D$22</f>
        <v>0</v>
      </c>
      <c r="L67" s="113">
        <f>L60*L$2*'עלויות שכר'!$G$22*'עלויות שכר'!$D$22</f>
        <v>0</v>
      </c>
      <c r="M67" s="113">
        <f>M60*M$2*'עלויות שכר'!$G$22*'עלויות שכר'!$D$22</f>
        <v>0</v>
      </c>
      <c r="N67" s="113">
        <f>N60*N$2*'עלויות שכר'!$G$22*'עלויות שכר'!$D$22</f>
        <v>0</v>
      </c>
      <c r="O67" s="122">
        <f t="shared" si="6"/>
        <v>0</v>
      </c>
    </row>
    <row r="68" ht="13.5" customHeight="1">
      <c r="A68" s="15"/>
      <c r="B68" s="21" t="str">
        <f t="shared" si="5"/>
        <v>עובד כו</v>
      </c>
      <c r="C68" s="113">
        <f>C61*'עלויות שכר'!$D$18</f>
        <v>0</v>
      </c>
      <c r="D68" s="111">
        <f>D61*D$2*'עלויות שכר'!$G$23*'עלויות שכר'!$D$23</f>
        <v>0</v>
      </c>
      <c r="E68" s="111">
        <f>E61*E$2*'עלויות שכר'!$G$23*'עלויות שכר'!$D$23</f>
        <v>0</v>
      </c>
      <c r="F68" s="111">
        <f>F61*F$2*'עלויות שכר'!$G$23*'עלויות שכר'!$D$23</f>
        <v>0</v>
      </c>
      <c r="G68" s="111">
        <f>G61*G$2*'עלויות שכר'!$G$23*'עלויות שכר'!$D$23</f>
        <v>0</v>
      </c>
      <c r="H68" s="111">
        <f>H61*H$2*'עלויות שכר'!$G$23*'עלויות שכר'!$D$23</f>
        <v>0</v>
      </c>
      <c r="I68" s="111">
        <f>I61*I$2*'עלויות שכר'!$G$23*'עלויות שכר'!$D$23</f>
        <v>0</v>
      </c>
      <c r="J68" s="111">
        <f>J61*J$2*'עלויות שכר'!$G$23*'עלויות שכר'!$D$23</f>
        <v>0</v>
      </c>
      <c r="K68" s="111">
        <f>K61*K$2*'עלויות שכר'!$G$23*'עלויות שכר'!$D$23</f>
        <v>0</v>
      </c>
      <c r="L68" s="111">
        <f>L61*L$2*'עלויות שכר'!$G$23*'עלויות שכר'!$D$23</f>
        <v>0</v>
      </c>
      <c r="M68" s="111">
        <f>M61*M$2*'עלויות שכר'!$G$23*'עלויות שכר'!$D$23</f>
        <v>0</v>
      </c>
      <c r="N68" s="111">
        <f>N61*N$2*'עלויות שכר'!$G$23*'עלויות שכר'!$D$23</f>
        <v>0</v>
      </c>
      <c r="O68" s="123">
        <f t="shared" si="6"/>
        <v>0</v>
      </c>
    </row>
    <row r="69" ht="13.5" customHeight="1">
      <c r="A69" s="15"/>
      <c r="B69" s="115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7"/>
    </row>
    <row r="70" ht="13.5" customHeight="1">
      <c r="A70" s="15"/>
      <c r="B70" s="118" t="s">
        <v>91</v>
      </c>
      <c r="C70" s="119">
        <f t="shared" ref="C70:N70" si="7">SUM(C63:C68)+C69</f>
        <v>0</v>
      </c>
      <c r="D70" s="119">
        <f t="shared" si="7"/>
        <v>0</v>
      </c>
      <c r="E70" s="119">
        <f t="shared" si="7"/>
        <v>0</v>
      </c>
      <c r="F70" s="119">
        <f t="shared" si="7"/>
        <v>0</v>
      </c>
      <c r="G70" s="119">
        <f t="shared" si="7"/>
        <v>0</v>
      </c>
      <c r="H70" s="119">
        <f t="shared" si="7"/>
        <v>0</v>
      </c>
      <c r="I70" s="119">
        <f t="shared" si="7"/>
        <v>0</v>
      </c>
      <c r="J70" s="119">
        <f t="shared" si="7"/>
        <v>0</v>
      </c>
      <c r="K70" s="119">
        <f t="shared" si="7"/>
        <v>0</v>
      </c>
      <c r="L70" s="119">
        <f t="shared" si="7"/>
        <v>0</v>
      </c>
      <c r="M70" s="119">
        <f t="shared" si="7"/>
        <v>0</v>
      </c>
      <c r="N70" s="119">
        <f t="shared" si="7"/>
        <v>0</v>
      </c>
      <c r="O70" s="120">
        <f>SUM(C70:N70)</f>
        <v>0</v>
      </c>
    </row>
    <row r="71" ht="13.5" customHeight="1"/>
    <row r="72" ht="13.5" customHeight="1">
      <c r="B72" s="124" t="s">
        <v>92</v>
      </c>
      <c r="C72" s="125">
        <f t="shared" ref="C72:N72" si="8">C70+C53</f>
        <v>14200</v>
      </c>
      <c r="D72" s="125">
        <f t="shared" si="8"/>
        <v>14200</v>
      </c>
      <c r="E72" s="125">
        <f t="shared" si="8"/>
        <v>14200</v>
      </c>
      <c r="F72" s="125">
        <f t="shared" si="8"/>
        <v>0</v>
      </c>
      <c r="G72" s="125">
        <f t="shared" si="8"/>
        <v>0</v>
      </c>
      <c r="H72" s="125">
        <f t="shared" si="8"/>
        <v>0</v>
      </c>
      <c r="I72" s="125">
        <f t="shared" si="8"/>
        <v>0</v>
      </c>
      <c r="J72" s="125">
        <f t="shared" si="8"/>
        <v>0</v>
      </c>
      <c r="K72" s="125">
        <f t="shared" si="8"/>
        <v>0</v>
      </c>
      <c r="L72" s="125">
        <f t="shared" si="8"/>
        <v>0</v>
      </c>
      <c r="M72" s="125">
        <f t="shared" si="8"/>
        <v>0</v>
      </c>
      <c r="N72" s="125">
        <f t="shared" si="8"/>
        <v>0</v>
      </c>
      <c r="O72" s="126">
        <f>SUM(C72:N72)</f>
        <v>42600</v>
      </c>
    </row>
    <row r="73" ht="13.5" customHeight="1"/>
    <row r="74" ht="13.5" customHeight="1">
      <c r="B74" s="107" t="s">
        <v>93</v>
      </c>
    </row>
    <row r="75" ht="13.5" customHeight="1">
      <c r="A75" s="127" t="s">
        <v>94</v>
      </c>
      <c r="B75" s="128" t="s">
        <v>95</v>
      </c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2">
        <f t="shared" ref="O75:O89" si="9">SUM(C75:N75)</f>
        <v>0</v>
      </c>
    </row>
    <row r="76" ht="13.5" customHeight="1">
      <c r="A76" s="15"/>
      <c r="B76" s="129" t="s">
        <v>96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105">
        <f t="shared" si="9"/>
        <v>0</v>
      </c>
    </row>
    <row r="77" ht="13.5" customHeight="1">
      <c r="A77" s="15"/>
      <c r="B77" s="128" t="s">
        <v>97</v>
      </c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2">
        <f t="shared" si="9"/>
        <v>0</v>
      </c>
    </row>
    <row r="78" ht="13.5" customHeight="1">
      <c r="A78" s="15"/>
      <c r="B78" s="129" t="s">
        <v>98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105">
        <f t="shared" si="9"/>
        <v>0</v>
      </c>
    </row>
    <row r="79" ht="13.5" customHeight="1">
      <c r="A79" s="15"/>
      <c r="B79" s="128" t="s">
        <v>99</v>
      </c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2">
        <f t="shared" si="9"/>
        <v>0</v>
      </c>
    </row>
    <row r="80" ht="13.5" customHeight="1">
      <c r="A80" s="15"/>
      <c r="B80" s="129" t="s">
        <v>100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105">
        <f t="shared" si="9"/>
        <v>0</v>
      </c>
    </row>
    <row r="81" ht="13.5" customHeight="1">
      <c r="A81" s="15"/>
      <c r="B81" s="128" t="s">
        <v>101</v>
      </c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2">
        <f t="shared" si="9"/>
        <v>0</v>
      </c>
    </row>
    <row r="82" ht="13.5" customHeight="1">
      <c r="A82" s="15"/>
      <c r="B82" s="130" t="s">
        <v>102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105">
        <f t="shared" si="9"/>
        <v>0</v>
      </c>
    </row>
    <row r="83" ht="13.5" customHeight="1">
      <c r="A83" s="15"/>
      <c r="B83" s="128" t="s">
        <v>103</v>
      </c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2">
        <f t="shared" si="9"/>
        <v>0</v>
      </c>
    </row>
    <row r="84" ht="13.5" customHeight="1">
      <c r="A84" s="15"/>
      <c r="B84" s="129" t="s">
        <v>104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105">
        <f t="shared" si="9"/>
        <v>0</v>
      </c>
    </row>
    <row r="85" ht="13.5" customHeight="1">
      <c r="A85" s="15"/>
      <c r="B85" s="128" t="s">
        <v>105</v>
      </c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2">
        <f t="shared" si="9"/>
        <v>0</v>
      </c>
    </row>
    <row r="86" ht="13.5" customHeight="1">
      <c r="A86" s="15"/>
      <c r="B86" s="129" t="s">
        <v>106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105">
        <f t="shared" si="9"/>
        <v>0</v>
      </c>
    </row>
    <row r="87" ht="13.5" customHeight="1">
      <c r="A87" s="15"/>
      <c r="B87" s="128" t="s">
        <v>107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2">
        <f t="shared" si="9"/>
        <v>0</v>
      </c>
    </row>
    <row r="88" ht="13.5" customHeight="1">
      <c r="A88" s="15"/>
      <c r="B88" s="129" t="s">
        <v>108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105">
        <f t="shared" si="9"/>
        <v>0</v>
      </c>
    </row>
    <row r="89" ht="13.5" customHeight="1">
      <c r="A89" s="15"/>
      <c r="B89" s="128" t="s">
        <v>109</v>
      </c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2">
        <f t="shared" si="9"/>
        <v>0</v>
      </c>
    </row>
    <row r="90" ht="13.5" customHeight="1">
      <c r="A90" s="131" t="s">
        <v>20</v>
      </c>
      <c r="B90" s="124" t="s">
        <v>69</v>
      </c>
      <c r="C90" s="125">
        <f t="shared" ref="C90:O90" si="10">SUM(C75:C89)</f>
        <v>0</v>
      </c>
      <c r="D90" s="125">
        <f t="shared" si="10"/>
        <v>0</v>
      </c>
      <c r="E90" s="125">
        <f t="shared" si="10"/>
        <v>0</v>
      </c>
      <c r="F90" s="125">
        <f t="shared" si="10"/>
        <v>0</v>
      </c>
      <c r="G90" s="125">
        <f t="shared" si="10"/>
        <v>0</v>
      </c>
      <c r="H90" s="125">
        <f t="shared" si="10"/>
        <v>0</v>
      </c>
      <c r="I90" s="125">
        <f t="shared" si="10"/>
        <v>0</v>
      </c>
      <c r="J90" s="125">
        <f t="shared" si="10"/>
        <v>0</v>
      </c>
      <c r="K90" s="125">
        <f t="shared" si="10"/>
        <v>0</v>
      </c>
      <c r="L90" s="125">
        <f t="shared" si="10"/>
        <v>0</v>
      </c>
      <c r="M90" s="125">
        <f t="shared" si="10"/>
        <v>0</v>
      </c>
      <c r="N90" s="125">
        <f t="shared" si="10"/>
        <v>0</v>
      </c>
      <c r="O90" s="126">
        <f t="shared" si="10"/>
        <v>0</v>
      </c>
    </row>
    <row r="91" ht="13.5" customHeight="1"/>
    <row r="92" ht="13.5" customHeight="1">
      <c r="B92" s="107" t="s">
        <v>110</v>
      </c>
    </row>
    <row r="93" ht="13.5" customHeight="1">
      <c r="A93" s="132" t="s">
        <v>111</v>
      </c>
      <c r="B93" s="133" t="s">
        <v>112</v>
      </c>
      <c r="C93" s="10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02">
        <f t="shared" ref="O93:O98" si="11">SUM(C93:N93)</f>
        <v>0</v>
      </c>
    </row>
    <row r="94" ht="13.5" customHeight="1">
      <c r="A94" s="15"/>
      <c r="B94" s="130" t="s">
        <v>113</v>
      </c>
      <c r="C94" s="21"/>
      <c r="O94" s="105">
        <f t="shared" si="11"/>
        <v>0</v>
      </c>
    </row>
    <row r="95" ht="13.5" customHeight="1">
      <c r="A95" s="15"/>
      <c r="B95" s="133" t="s">
        <v>114</v>
      </c>
      <c r="C95" s="10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02">
        <f t="shared" si="11"/>
        <v>0</v>
      </c>
    </row>
    <row r="96" ht="13.5" customHeight="1">
      <c r="A96" s="15"/>
      <c r="B96" s="130" t="s">
        <v>115</v>
      </c>
      <c r="C96" s="21"/>
      <c r="O96" s="105">
        <f t="shared" si="11"/>
        <v>0</v>
      </c>
    </row>
    <row r="97" ht="13.5" customHeight="1">
      <c r="A97" s="15"/>
      <c r="B97" s="133" t="s">
        <v>116</v>
      </c>
      <c r="C97" s="10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02">
        <f t="shared" si="11"/>
        <v>0</v>
      </c>
    </row>
    <row r="98" ht="13.5" customHeight="1">
      <c r="A98" s="131" t="s">
        <v>20</v>
      </c>
      <c r="B98" s="124" t="s">
        <v>69</v>
      </c>
      <c r="C98" s="125">
        <f t="shared" ref="C98:N98" si="12">SUM(C93:C97)</f>
        <v>0</v>
      </c>
      <c r="D98" s="125">
        <f t="shared" si="12"/>
        <v>0</v>
      </c>
      <c r="E98" s="125">
        <f t="shared" si="12"/>
        <v>0</v>
      </c>
      <c r="F98" s="125">
        <f t="shared" si="12"/>
        <v>0</v>
      </c>
      <c r="G98" s="125">
        <f t="shared" si="12"/>
        <v>0</v>
      </c>
      <c r="H98" s="125">
        <f t="shared" si="12"/>
        <v>0</v>
      </c>
      <c r="I98" s="125">
        <f t="shared" si="12"/>
        <v>0</v>
      </c>
      <c r="J98" s="125">
        <f t="shared" si="12"/>
        <v>0</v>
      </c>
      <c r="K98" s="125">
        <f t="shared" si="12"/>
        <v>0</v>
      </c>
      <c r="L98" s="125">
        <f t="shared" si="12"/>
        <v>0</v>
      </c>
      <c r="M98" s="125">
        <f t="shared" si="12"/>
        <v>0</v>
      </c>
      <c r="N98" s="125">
        <f t="shared" si="12"/>
        <v>0</v>
      </c>
      <c r="O98" s="126">
        <f t="shared" si="11"/>
        <v>0</v>
      </c>
    </row>
    <row r="99" ht="13.5" customHeight="1"/>
    <row r="100" ht="13.5" customHeight="1">
      <c r="A100" s="135" t="s">
        <v>117</v>
      </c>
      <c r="B100" s="107" t="s">
        <v>118</v>
      </c>
    </row>
    <row r="101" ht="13.5" customHeight="1">
      <c r="A101" s="15"/>
      <c r="B101" s="133" t="s">
        <v>112</v>
      </c>
      <c r="C101" s="10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02">
        <f t="shared" ref="O101:O104" si="13">SUM(C101:N101)</f>
        <v>0</v>
      </c>
    </row>
    <row r="102" ht="13.5" customHeight="1">
      <c r="A102" s="15"/>
      <c r="B102" s="130" t="s">
        <v>113</v>
      </c>
      <c r="C102" s="21"/>
      <c r="O102" s="105">
        <f t="shared" si="13"/>
        <v>0</v>
      </c>
    </row>
    <row r="103" ht="13.5" customHeight="1">
      <c r="A103" s="15"/>
      <c r="B103" s="133" t="s">
        <v>114</v>
      </c>
      <c r="C103" s="10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02">
        <f t="shared" si="13"/>
        <v>0</v>
      </c>
    </row>
    <row r="104" ht="13.5" customHeight="1">
      <c r="A104" s="131" t="s">
        <v>20</v>
      </c>
      <c r="B104" s="124" t="s">
        <v>69</v>
      </c>
      <c r="C104" s="125">
        <f t="shared" ref="C104:N104" si="14">SUM(C101:C103)</f>
        <v>0</v>
      </c>
      <c r="D104" s="125">
        <f t="shared" si="14"/>
        <v>0</v>
      </c>
      <c r="E104" s="125">
        <f t="shared" si="14"/>
        <v>0</v>
      </c>
      <c r="F104" s="125">
        <f t="shared" si="14"/>
        <v>0</v>
      </c>
      <c r="G104" s="125">
        <f t="shared" si="14"/>
        <v>0</v>
      </c>
      <c r="H104" s="125">
        <f t="shared" si="14"/>
        <v>0</v>
      </c>
      <c r="I104" s="125">
        <f t="shared" si="14"/>
        <v>0</v>
      </c>
      <c r="J104" s="125">
        <f t="shared" si="14"/>
        <v>0</v>
      </c>
      <c r="K104" s="125">
        <f t="shared" si="14"/>
        <v>0</v>
      </c>
      <c r="L104" s="125">
        <f t="shared" si="14"/>
        <v>0</v>
      </c>
      <c r="M104" s="125">
        <f t="shared" si="14"/>
        <v>0</v>
      </c>
      <c r="N104" s="125">
        <f t="shared" si="14"/>
        <v>0</v>
      </c>
      <c r="O104" s="125">
        <f t="shared" si="13"/>
        <v>0</v>
      </c>
    </row>
    <row r="105" ht="13.5" customHeight="1"/>
    <row r="106" ht="13.5" customHeight="1">
      <c r="A106" s="135" t="s">
        <v>119</v>
      </c>
      <c r="B106" s="107" t="s">
        <v>120</v>
      </c>
    </row>
    <row r="107" ht="13.5" customHeight="1">
      <c r="A107" s="15"/>
      <c r="B107" s="133" t="s">
        <v>121</v>
      </c>
      <c r="C107" s="10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02">
        <f t="shared" ref="O107:O110" si="15">SUM(C107:N107)</f>
        <v>0</v>
      </c>
    </row>
    <row r="108" ht="13.5" customHeight="1">
      <c r="A108" s="15"/>
      <c r="B108" s="130" t="s">
        <v>122</v>
      </c>
      <c r="C108" s="21"/>
      <c r="O108" s="105">
        <f t="shared" si="15"/>
        <v>0</v>
      </c>
    </row>
    <row r="109" ht="13.5" customHeight="1">
      <c r="A109" s="15"/>
      <c r="B109" s="133" t="s">
        <v>123</v>
      </c>
      <c r="C109" s="10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02">
        <f t="shared" si="15"/>
        <v>0</v>
      </c>
    </row>
    <row r="110" ht="13.5" customHeight="1">
      <c r="A110" s="131" t="s">
        <v>20</v>
      </c>
      <c r="B110" s="124" t="s">
        <v>69</v>
      </c>
      <c r="C110" s="125">
        <f t="shared" ref="C110:N110" si="16">SUM(C107:C109)</f>
        <v>0</v>
      </c>
      <c r="D110" s="125">
        <f t="shared" si="16"/>
        <v>0</v>
      </c>
      <c r="E110" s="125">
        <f t="shared" si="16"/>
        <v>0</v>
      </c>
      <c r="F110" s="125">
        <f t="shared" si="16"/>
        <v>0</v>
      </c>
      <c r="G110" s="125">
        <f t="shared" si="16"/>
        <v>0</v>
      </c>
      <c r="H110" s="125">
        <f t="shared" si="16"/>
        <v>0</v>
      </c>
      <c r="I110" s="125">
        <f t="shared" si="16"/>
        <v>0</v>
      </c>
      <c r="J110" s="125">
        <f t="shared" si="16"/>
        <v>0</v>
      </c>
      <c r="K110" s="125">
        <f t="shared" si="16"/>
        <v>0</v>
      </c>
      <c r="L110" s="125">
        <f t="shared" si="16"/>
        <v>0</v>
      </c>
      <c r="M110" s="125">
        <f t="shared" si="16"/>
        <v>0</v>
      </c>
      <c r="N110" s="125">
        <f t="shared" si="16"/>
        <v>0</v>
      </c>
      <c r="O110" s="125">
        <f t="shared" si="15"/>
        <v>0</v>
      </c>
    </row>
    <row r="111" ht="13.5" customHeight="1"/>
    <row r="112" ht="13.5" customHeight="1">
      <c r="A112" s="131" t="s">
        <v>20</v>
      </c>
      <c r="B112" s="136" t="s">
        <v>124</v>
      </c>
      <c r="C112" s="137">
        <f t="shared" ref="C112:O112" si="17">C104+C98+C90+C72+C110</f>
        <v>14200</v>
      </c>
      <c r="D112" s="137">
        <f t="shared" si="17"/>
        <v>14200</v>
      </c>
      <c r="E112" s="137">
        <f t="shared" si="17"/>
        <v>14200</v>
      </c>
      <c r="F112" s="137">
        <f t="shared" si="17"/>
        <v>0</v>
      </c>
      <c r="G112" s="137">
        <f t="shared" si="17"/>
        <v>0</v>
      </c>
      <c r="H112" s="137">
        <f t="shared" si="17"/>
        <v>0</v>
      </c>
      <c r="I112" s="137">
        <f t="shared" si="17"/>
        <v>0</v>
      </c>
      <c r="J112" s="137">
        <f t="shared" si="17"/>
        <v>0</v>
      </c>
      <c r="K112" s="137">
        <f t="shared" si="17"/>
        <v>0</v>
      </c>
      <c r="L112" s="137">
        <f t="shared" si="17"/>
        <v>0</v>
      </c>
      <c r="M112" s="137">
        <f t="shared" si="17"/>
        <v>0</v>
      </c>
      <c r="N112" s="137">
        <f t="shared" si="17"/>
        <v>0</v>
      </c>
      <c r="O112" s="137">
        <f t="shared" si="17"/>
        <v>42600</v>
      </c>
    </row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93:A97"/>
    <mergeCell ref="A100:A103"/>
    <mergeCell ref="A106:A109"/>
    <mergeCell ref="A1:A11"/>
    <mergeCell ref="A12:A24"/>
    <mergeCell ref="A27:A38"/>
    <mergeCell ref="A40:A53"/>
    <mergeCell ref="A56:A62"/>
    <mergeCell ref="A63:A70"/>
    <mergeCell ref="A75:A89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rightToLeft="1" workbookViewId="0"/>
  </sheetViews>
  <sheetFormatPr customHeight="1" defaultColWidth="12.63" defaultRowHeight="15.0"/>
  <cols>
    <col customWidth="1" min="1" max="1" width="8.63"/>
    <col customWidth="1" min="2" max="2" width="18.13"/>
    <col customWidth="1" min="3" max="3" width="9.0"/>
    <col customWidth="1" min="4" max="15" width="8.63"/>
  </cols>
  <sheetData>
    <row r="1" ht="13.5" customHeight="1">
      <c r="A1" s="99" t="s">
        <v>20</v>
      </c>
      <c r="B1" s="100" t="str">
        <f>'תחזית מכירות והכנסה'!C1</f>
        <v>חודש</v>
      </c>
      <c r="C1" s="101">
        <f>'תחזית מכירות והכנסה'!D1</f>
        <v>45292</v>
      </c>
      <c r="D1" s="101">
        <f>'תחזית מכירות והכנסה'!E1</f>
        <v>45323</v>
      </c>
      <c r="E1" s="101">
        <f>'תחזית מכירות והכנסה'!F1</f>
        <v>45352</v>
      </c>
      <c r="F1" s="101">
        <f>'תחזית מכירות והכנסה'!G1</f>
        <v>45383</v>
      </c>
      <c r="G1" s="101">
        <f>'תחזית מכירות והכנסה'!H1</f>
        <v>45413</v>
      </c>
      <c r="H1" s="101">
        <f>'תחזית מכירות והכנסה'!I1</f>
        <v>45444</v>
      </c>
      <c r="I1" s="101">
        <f>'תחזית מכירות והכנסה'!J1</f>
        <v>45474</v>
      </c>
      <c r="J1" s="101">
        <f>'תחזית מכירות והכנסה'!K1</f>
        <v>45505</v>
      </c>
      <c r="K1" s="101">
        <f>'תחזית מכירות והכנסה'!L1</f>
        <v>45536</v>
      </c>
      <c r="L1" s="101">
        <f>'תחזית מכירות והכנסה'!M1</f>
        <v>45566</v>
      </c>
      <c r="M1" s="101">
        <f>'תחזית מכירות והכנסה'!N1</f>
        <v>45597</v>
      </c>
      <c r="N1" s="101">
        <f>'תחזית מכירות והכנסה'!O1</f>
        <v>45627</v>
      </c>
      <c r="O1" s="130" t="s">
        <v>69</v>
      </c>
    </row>
    <row r="2" ht="15.0" customHeight="1">
      <c r="A2" s="15"/>
      <c r="B2" s="138" t="s">
        <v>125</v>
      </c>
      <c r="C2" s="139">
        <f>'תחזית מכירות והכנסה'!D78</f>
        <v>0</v>
      </c>
      <c r="D2" s="139">
        <f>'תחזית מכירות והכנסה'!E78</f>
        <v>0</v>
      </c>
      <c r="E2" s="139">
        <f>'תחזית מכירות והכנסה'!F78</f>
        <v>0</v>
      </c>
      <c r="F2" s="139">
        <f>'תחזית מכירות והכנסה'!G78</f>
        <v>0</v>
      </c>
      <c r="G2" s="139">
        <f>'תחזית מכירות והכנסה'!H78</f>
        <v>0</v>
      </c>
      <c r="H2" s="139">
        <f>'תחזית מכירות והכנסה'!I78</f>
        <v>0</v>
      </c>
      <c r="I2" s="139">
        <f>'תחזית מכירות והכנסה'!J78</f>
        <v>0</v>
      </c>
      <c r="J2" s="139">
        <f>'תחזית מכירות והכנסה'!K78</f>
        <v>0</v>
      </c>
      <c r="K2" s="139">
        <f>'תחזית מכירות והכנסה'!L78</f>
        <v>0</v>
      </c>
      <c r="L2" s="139">
        <f>'תחזית מכירות והכנסה'!M78</f>
        <v>0</v>
      </c>
      <c r="M2" s="139">
        <f>'תחזית מכירות והכנסה'!N78</f>
        <v>0</v>
      </c>
      <c r="N2" s="139">
        <f>'תחזית מכירות והכנסה'!O78</f>
        <v>0</v>
      </c>
      <c r="O2" s="140">
        <f t="shared" ref="O2:O4" si="1">SUM(C2:N2)</f>
        <v>0</v>
      </c>
    </row>
    <row r="3" ht="13.5" customHeight="1">
      <c r="A3" s="15"/>
      <c r="B3" s="138" t="s">
        <v>72</v>
      </c>
      <c r="C3" s="139">
        <f>'תחזית מכירות והכנסה'!D71</f>
        <v>0</v>
      </c>
      <c r="D3" s="139">
        <f>'תחזית מכירות והכנסה'!E71</f>
        <v>0</v>
      </c>
      <c r="E3" s="139">
        <f>'תחזית מכירות והכנסה'!F71</f>
        <v>0</v>
      </c>
      <c r="F3" s="139">
        <f>'תחזית מכירות והכנסה'!G71</f>
        <v>0</v>
      </c>
      <c r="G3" s="139">
        <f>'תחזית מכירות והכנסה'!H71</f>
        <v>0</v>
      </c>
      <c r="H3" s="139">
        <f>'תחזית מכירות והכנסה'!I71</f>
        <v>0</v>
      </c>
      <c r="I3" s="139">
        <f>'תחזית מכירות והכנסה'!J71</f>
        <v>0</v>
      </c>
      <c r="J3" s="139">
        <f>'תחזית מכירות והכנסה'!K71</f>
        <v>0</v>
      </c>
      <c r="K3" s="139">
        <f>'תחזית מכירות והכנסה'!L71</f>
        <v>0</v>
      </c>
      <c r="L3" s="139">
        <f>'תחזית מכירות והכנסה'!M71</f>
        <v>0</v>
      </c>
      <c r="M3" s="139">
        <f>'תחזית מכירות והכנסה'!N71</f>
        <v>0</v>
      </c>
      <c r="N3" s="139">
        <f>'תחזית מכירות והכנסה'!O71</f>
        <v>0</v>
      </c>
      <c r="O3" s="140">
        <f t="shared" si="1"/>
        <v>0</v>
      </c>
    </row>
    <row r="4" ht="13.5" customHeight="1">
      <c r="A4" s="15"/>
      <c r="B4" s="141" t="s">
        <v>22</v>
      </c>
      <c r="C4" s="142">
        <f>'תחזית מכירות והכנסה'!D101</f>
        <v>0</v>
      </c>
      <c r="D4" s="142">
        <f>'תחזית מכירות והכנסה'!E101</f>
        <v>0</v>
      </c>
      <c r="E4" s="142">
        <f>'תחזית מכירות והכנסה'!F101</f>
        <v>0</v>
      </c>
      <c r="F4" s="142">
        <f>'תחזית מכירות והכנסה'!G101</f>
        <v>0</v>
      </c>
      <c r="G4" s="142">
        <f>'תחזית מכירות והכנסה'!H101</f>
        <v>0</v>
      </c>
      <c r="H4" s="142">
        <f>'תחזית מכירות והכנסה'!I101</f>
        <v>0</v>
      </c>
      <c r="I4" s="142">
        <f>'תחזית מכירות והכנסה'!J101</f>
        <v>0</v>
      </c>
      <c r="J4" s="142">
        <f>'תחזית מכירות והכנסה'!K101</f>
        <v>0</v>
      </c>
      <c r="K4" s="142">
        <f>'תחזית מכירות והכנסה'!L101</f>
        <v>0</v>
      </c>
      <c r="L4" s="142">
        <f>'תחזית מכירות והכנסה'!M101</f>
        <v>0</v>
      </c>
      <c r="M4" s="142">
        <f>'תחזית מכירות והכנסה'!N101</f>
        <v>0</v>
      </c>
      <c r="N4" s="142">
        <f>'תחזית מכירות והכנסה'!O101</f>
        <v>0</v>
      </c>
      <c r="O4" s="143">
        <f t="shared" si="1"/>
        <v>0</v>
      </c>
    </row>
    <row r="5" ht="13.5" customHeight="1">
      <c r="A5" s="15"/>
    </row>
    <row r="6" ht="13.5" customHeight="1">
      <c r="A6" s="15"/>
      <c r="B6" s="138" t="s">
        <v>126</v>
      </c>
      <c r="C6" s="144">
        <f>'הוצאות'!C90</f>
        <v>0</v>
      </c>
      <c r="D6" s="144">
        <f>'הוצאות'!D90</f>
        <v>0</v>
      </c>
      <c r="E6" s="144">
        <f>'הוצאות'!E90</f>
        <v>0</v>
      </c>
      <c r="F6" s="144">
        <f>'הוצאות'!F90</f>
        <v>0</v>
      </c>
      <c r="G6" s="144">
        <f>'הוצאות'!G90</f>
        <v>0</v>
      </c>
      <c r="H6" s="144">
        <f>'הוצאות'!H90</f>
        <v>0</v>
      </c>
      <c r="I6" s="144">
        <f>'הוצאות'!I90</f>
        <v>0</v>
      </c>
      <c r="J6" s="144">
        <f>'הוצאות'!J90</f>
        <v>0</v>
      </c>
      <c r="K6" s="144">
        <f>'הוצאות'!K90</f>
        <v>0</v>
      </c>
      <c r="L6" s="144">
        <f>'הוצאות'!L90</f>
        <v>0</v>
      </c>
      <c r="M6" s="144">
        <f>'הוצאות'!M90</f>
        <v>0</v>
      </c>
      <c r="N6" s="144">
        <f>'הוצאות'!N90</f>
        <v>0</v>
      </c>
      <c r="O6" s="145">
        <f t="shared" ref="O6:O11" si="2">SUM(C6:N6)</f>
        <v>0</v>
      </c>
    </row>
    <row r="7" ht="13.5" customHeight="1">
      <c r="A7" s="15"/>
      <c r="B7" s="138" t="s">
        <v>127</v>
      </c>
      <c r="C7" s="144">
        <f>'הוצאות'!C98</f>
        <v>0</v>
      </c>
      <c r="D7" s="144">
        <f>'הוצאות'!D98</f>
        <v>0</v>
      </c>
      <c r="E7" s="144">
        <f>'הוצאות'!E98</f>
        <v>0</v>
      </c>
      <c r="F7" s="144">
        <f>'הוצאות'!F98</f>
        <v>0</v>
      </c>
      <c r="G7" s="144">
        <f>'הוצאות'!G98</f>
        <v>0</v>
      </c>
      <c r="H7" s="144">
        <f>'הוצאות'!H98</f>
        <v>0</v>
      </c>
      <c r="I7" s="144">
        <f>'הוצאות'!I98</f>
        <v>0</v>
      </c>
      <c r="J7" s="144">
        <f>'הוצאות'!J98</f>
        <v>0</v>
      </c>
      <c r="K7" s="144">
        <f>'הוצאות'!K98</f>
        <v>0</v>
      </c>
      <c r="L7" s="144">
        <f>'הוצאות'!L98</f>
        <v>0</v>
      </c>
      <c r="M7" s="144">
        <f>'הוצאות'!M98</f>
        <v>0</v>
      </c>
      <c r="N7" s="144">
        <f>'הוצאות'!N98</f>
        <v>0</v>
      </c>
      <c r="O7" s="145">
        <f t="shared" si="2"/>
        <v>0</v>
      </c>
    </row>
    <row r="8" ht="13.5" customHeight="1">
      <c r="A8" s="15"/>
      <c r="B8" s="138" t="s">
        <v>88</v>
      </c>
      <c r="C8" s="144">
        <f>'הוצאות'!C72</f>
        <v>14200</v>
      </c>
      <c r="D8" s="144">
        <f>'הוצאות'!D72</f>
        <v>14200</v>
      </c>
      <c r="E8" s="144">
        <f>'הוצאות'!E72</f>
        <v>14200</v>
      </c>
      <c r="F8" s="144">
        <f>'הוצאות'!F72</f>
        <v>0</v>
      </c>
      <c r="G8" s="144">
        <f>'הוצאות'!G72</f>
        <v>0</v>
      </c>
      <c r="H8" s="144">
        <f>'הוצאות'!H72</f>
        <v>0</v>
      </c>
      <c r="I8" s="144">
        <f>'הוצאות'!I72</f>
        <v>0</v>
      </c>
      <c r="J8" s="144">
        <f>'הוצאות'!J72</f>
        <v>0</v>
      </c>
      <c r="K8" s="144">
        <f>'הוצאות'!K72</f>
        <v>0</v>
      </c>
      <c r="L8" s="144">
        <f>'הוצאות'!L72</f>
        <v>0</v>
      </c>
      <c r="M8" s="144">
        <f>'הוצאות'!M72</f>
        <v>0</v>
      </c>
      <c r="N8" s="144">
        <f>'הוצאות'!N72</f>
        <v>0</v>
      </c>
      <c r="O8" s="145">
        <f t="shared" si="2"/>
        <v>42600</v>
      </c>
    </row>
    <row r="9" ht="13.5" customHeight="1">
      <c r="A9" s="15"/>
      <c r="B9" s="141" t="s">
        <v>128</v>
      </c>
      <c r="C9" s="146">
        <f t="shared" ref="C9:N9" si="3">C4-C6-C7-C8</f>
        <v>-14200</v>
      </c>
      <c r="D9" s="146">
        <f t="shared" si="3"/>
        <v>-14200</v>
      </c>
      <c r="E9" s="146">
        <f t="shared" si="3"/>
        <v>-14200</v>
      </c>
      <c r="F9" s="146">
        <f t="shared" si="3"/>
        <v>0</v>
      </c>
      <c r="G9" s="146">
        <f t="shared" si="3"/>
        <v>0</v>
      </c>
      <c r="H9" s="146">
        <f t="shared" si="3"/>
        <v>0</v>
      </c>
      <c r="I9" s="146">
        <f t="shared" si="3"/>
        <v>0</v>
      </c>
      <c r="J9" s="146">
        <f t="shared" si="3"/>
        <v>0</v>
      </c>
      <c r="K9" s="146">
        <f t="shared" si="3"/>
        <v>0</v>
      </c>
      <c r="L9" s="146">
        <f t="shared" si="3"/>
        <v>0</v>
      </c>
      <c r="M9" s="146">
        <f t="shared" si="3"/>
        <v>0</v>
      </c>
      <c r="N9" s="146">
        <f t="shared" si="3"/>
        <v>0</v>
      </c>
      <c r="O9" s="143">
        <f t="shared" si="2"/>
        <v>-42600</v>
      </c>
    </row>
    <row r="10" ht="13.5" customHeight="1">
      <c r="A10" s="15"/>
      <c r="B10" s="138" t="s">
        <v>118</v>
      </c>
      <c r="C10" s="111">
        <f>'הוצאות'!C104</f>
        <v>0</v>
      </c>
      <c r="D10" s="111">
        <f>'הוצאות'!D104</f>
        <v>0</v>
      </c>
      <c r="E10" s="111">
        <f>'הוצאות'!E104</f>
        <v>0</v>
      </c>
      <c r="F10" s="111">
        <f>'הוצאות'!F104</f>
        <v>0</v>
      </c>
      <c r="G10" s="111">
        <f>'הוצאות'!G104</f>
        <v>0</v>
      </c>
      <c r="H10" s="111">
        <f>'הוצאות'!H104</f>
        <v>0</v>
      </c>
      <c r="I10" s="111">
        <f>'הוצאות'!I104</f>
        <v>0</v>
      </c>
      <c r="J10" s="111">
        <f>'הוצאות'!J104</f>
        <v>0</v>
      </c>
      <c r="K10" s="111">
        <f>'הוצאות'!K104</f>
        <v>0</v>
      </c>
      <c r="L10" s="111">
        <f>'הוצאות'!L104</f>
        <v>0</v>
      </c>
      <c r="M10" s="111">
        <f>'הוצאות'!M104</f>
        <v>0</v>
      </c>
      <c r="N10" s="111">
        <f>'הוצאות'!N104</f>
        <v>0</v>
      </c>
      <c r="O10" s="147">
        <f t="shared" si="2"/>
        <v>0</v>
      </c>
    </row>
    <row r="11" ht="13.5" customHeight="1">
      <c r="A11" s="15"/>
      <c r="B11" s="148" t="s">
        <v>129</v>
      </c>
      <c r="C11" s="149">
        <f t="shared" ref="C11:N11" si="4">C9-C10</f>
        <v>-14200</v>
      </c>
      <c r="D11" s="149">
        <f t="shared" si="4"/>
        <v>-14200</v>
      </c>
      <c r="E11" s="149">
        <f t="shared" si="4"/>
        <v>-14200</v>
      </c>
      <c r="F11" s="149">
        <f t="shared" si="4"/>
        <v>0</v>
      </c>
      <c r="G11" s="149">
        <f t="shared" si="4"/>
        <v>0</v>
      </c>
      <c r="H11" s="149">
        <f t="shared" si="4"/>
        <v>0</v>
      </c>
      <c r="I11" s="149">
        <f t="shared" si="4"/>
        <v>0</v>
      </c>
      <c r="J11" s="149">
        <f t="shared" si="4"/>
        <v>0</v>
      </c>
      <c r="K11" s="149">
        <f t="shared" si="4"/>
        <v>0</v>
      </c>
      <c r="L11" s="149">
        <f t="shared" si="4"/>
        <v>0</v>
      </c>
      <c r="M11" s="149">
        <f t="shared" si="4"/>
        <v>0</v>
      </c>
      <c r="N11" s="149">
        <f t="shared" si="4"/>
        <v>0</v>
      </c>
      <c r="O11" s="149">
        <f t="shared" si="2"/>
        <v>-42600</v>
      </c>
    </row>
    <row r="12" ht="13.5" customHeight="1"/>
    <row r="13" ht="13.5" customHeight="1">
      <c r="A13" s="99" t="s">
        <v>20</v>
      </c>
      <c r="B13" s="150" t="s">
        <v>130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ht="14.25" customHeight="1">
      <c r="A14" s="15"/>
      <c r="B14" s="152" t="s">
        <v>131</v>
      </c>
      <c r="C14" s="153">
        <v>1.0</v>
      </c>
      <c r="D14" s="153">
        <v>2.0</v>
      </c>
      <c r="E14" s="153">
        <v>3.0</v>
      </c>
      <c r="F14" s="153">
        <v>4.0</v>
      </c>
      <c r="G14" s="153">
        <v>5.0</v>
      </c>
      <c r="H14" s="153">
        <v>6.0</v>
      </c>
      <c r="I14" s="153">
        <v>7.0</v>
      </c>
      <c r="J14" s="153">
        <v>8.0</v>
      </c>
      <c r="K14" s="153">
        <v>9.0</v>
      </c>
      <c r="L14" s="153">
        <v>10.0</v>
      </c>
      <c r="M14" s="153">
        <v>11.0</v>
      </c>
      <c r="N14" s="153">
        <v>12.0</v>
      </c>
      <c r="O14" s="130" t="s">
        <v>69</v>
      </c>
    </row>
    <row r="15" ht="13.5" customHeight="1">
      <c r="A15" s="15"/>
      <c r="B15" s="154" t="s">
        <v>132</v>
      </c>
      <c r="C15" s="151">
        <v>0.0</v>
      </c>
      <c r="D15" s="155">
        <f t="shared" ref="D15:N15" si="5">C20</f>
        <v>-14200</v>
      </c>
      <c r="E15" s="155">
        <f t="shared" si="5"/>
        <v>-28400</v>
      </c>
      <c r="F15" s="155">
        <f t="shared" si="5"/>
        <v>-42600</v>
      </c>
      <c r="G15" s="155">
        <f t="shared" si="5"/>
        <v>-42600</v>
      </c>
      <c r="H15" s="155">
        <f t="shared" si="5"/>
        <v>-42600</v>
      </c>
      <c r="I15" s="155">
        <f t="shared" si="5"/>
        <v>-42600</v>
      </c>
      <c r="J15" s="155">
        <f t="shared" si="5"/>
        <v>-42600</v>
      </c>
      <c r="K15" s="155">
        <f t="shared" si="5"/>
        <v>-42600</v>
      </c>
      <c r="L15" s="155">
        <f t="shared" si="5"/>
        <v>-42600</v>
      </c>
      <c r="M15" s="155">
        <f t="shared" si="5"/>
        <v>-42600</v>
      </c>
      <c r="N15" s="155">
        <f t="shared" si="5"/>
        <v>-42600</v>
      </c>
      <c r="O15" s="140"/>
    </row>
    <row r="16" ht="13.5" customHeight="1">
      <c r="A16" s="15"/>
      <c r="B16" s="154" t="s">
        <v>133</v>
      </c>
      <c r="C16" s="155">
        <f>'תחזית מכירות והכנסה'!D108</f>
        <v>0</v>
      </c>
      <c r="D16" s="155">
        <f>'תחזית מכירות והכנסה'!E108</f>
        <v>0</v>
      </c>
      <c r="E16" s="155">
        <f>'תחזית מכירות והכנסה'!F108</f>
        <v>0</v>
      </c>
      <c r="F16" s="155">
        <f>'תחזית מכירות והכנסה'!G108</f>
        <v>0</v>
      </c>
      <c r="G16" s="155">
        <f>'תחזית מכירות והכנסה'!H108</f>
        <v>0</v>
      </c>
      <c r="H16" s="155">
        <f>'תחזית מכירות והכנסה'!I108</f>
        <v>0</v>
      </c>
      <c r="I16" s="155">
        <f>'תחזית מכירות והכנסה'!J108</f>
        <v>0</v>
      </c>
      <c r="J16" s="155">
        <f>'תחזית מכירות והכנסה'!K108</f>
        <v>0</v>
      </c>
      <c r="K16" s="155">
        <f>'תחזית מכירות והכנסה'!L108</f>
        <v>0</v>
      </c>
      <c r="L16" s="155">
        <f>'תחזית מכירות והכנסה'!M108</f>
        <v>0</v>
      </c>
      <c r="M16" s="155">
        <f>'תחזית מכירות והכנסה'!N108</f>
        <v>0</v>
      </c>
      <c r="N16" s="155">
        <f>'תחזית מכירות והכנסה'!O108</f>
        <v>0</v>
      </c>
      <c r="O16" s="140">
        <f t="shared" ref="O16:O19" si="6">SUM(C16:N16)</f>
        <v>0</v>
      </c>
    </row>
    <row r="17" ht="13.5" customHeight="1">
      <c r="A17" s="15"/>
      <c r="B17" s="154" t="s">
        <v>134</v>
      </c>
      <c r="C17" s="155">
        <f>'הוצאות'!C112</f>
        <v>14200</v>
      </c>
      <c r="D17" s="155">
        <f>'הוצאות'!D112</f>
        <v>14200</v>
      </c>
      <c r="E17" s="155">
        <f>'הוצאות'!E112</f>
        <v>14200</v>
      </c>
      <c r="F17" s="155">
        <f>'הוצאות'!F112</f>
        <v>0</v>
      </c>
      <c r="G17" s="155">
        <f>'הוצאות'!G112</f>
        <v>0</v>
      </c>
      <c r="H17" s="155">
        <f>'הוצאות'!H112</f>
        <v>0</v>
      </c>
      <c r="I17" s="155">
        <f>'הוצאות'!I112</f>
        <v>0</v>
      </c>
      <c r="J17" s="155">
        <f>'הוצאות'!J112</f>
        <v>0</v>
      </c>
      <c r="K17" s="155">
        <f>'הוצאות'!K112</f>
        <v>0</v>
      </c>
      <c r="L17" s="155">
        <f>'הוצאות'!L112</f>
        <v>0</v>
      </c>
      <c r="M17" s="155">
        <f>'הוצאות'!M112</f>
        <v>0</v>
      </c>
      <c r="N17" s="155">
        <f>'הוצאות'!N112</f>
        <v>0</v>
      </c>
      <c r="O17" s="140">
        <f t="shared" si="6"/>
        <v>42600</v>
      </c>
    </row>
    <row r="18" ht="13.5" customHeight="1">
      <c r="A18" s="15"/>
      <c r="B18" s="154" t="s">
        <v>135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40">
        <f t="shared" si="6"/>
        <v>0</v>
      </c>
    </row>
    <row r="19" ht="13.5" customHeight="1">
      <c r="A19" s="15"/>
      <c r="B19" s="154" t="s">
        <v>136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45">
        <f t="shared" si="6"/>
        <v>0</v>
      </c>
    </row>
    <row r="20" ht="13.5" customHeight="1">
      <c r="A20" s="15"/>
      <c r="B20" s="156" t="s">
        <v>137</v>
      </c>
      <c r="C20" s="149">
        <f t="shared" ref="C20:N20" si="7">C15+C16-C17+C18-C19</f>
        <v>-14200</v>
      </c>
      <c r="D20" s="149">
        <f t="shared" si="7"/>
        <v>-28400</v>
      </c>
      <c r="E20" s="149">
        <f t="shared" si="7"/>
        <v>-42600</v>
      </c>
      <c r="F20" s="149">
        <f t="shared" si="7"/>
        <v>-42600</v>
      </c>
      <c r="G20" s="149">
        <f t="shared" si="7"/>
        <v>-42600</v>
      </c>
      <c r="H20" s="149">
        <f t="shared" si="7"/>
        <v>-42600</v>
      </c>
      <c r="I20" s="149">
        <f t="shared" si="7"/>
        <v>-42600</v>
      </c>
      <c r="J20" s="149">
        <f t="shared" si="7"/>
        <v>-42600</v>
      </c>
      <c r="K20" s="149">
        <f t="shared" si="7"/>
        <v>-42600</v>
      </c>
      <c r="L20" s="149">
        <f t="shared" si="7"/>
        <v>-42600</v>
      </c>
      <c r="M20" s="149">
        <f t="shared" si="7"/>
        <v>-42600</v>
      </c>
      <c r="N20" s="149">
        <f t="shared" si="7"/>
        <v>-42600</v>
      </c>
      <c r="O20" s="149"/>
    </row>
    <row r="21" ht="13.5" customHeight="1">
      <c r="A21" s="15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47"/>
    </row>
    <row r="22" ht="13.5" customHeight="1"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ht="13.5" customHeight="1"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</row>
    <row r="24" ht="13.5" customHeight="1"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ht="13.5" customHeight="1">
      <c r="B25" s="151"/>
    </row>
    <row r="26" ht="13.5" customHeight="1">
      <c r="B26" s="151"/>
    </row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A11"/>
    <mergeCell ref="A13:A21"/>
  </mergeCells>
  <printOptions/>
  <pageMargins bottom="0.75" footer="0.0" header="0.0" left="0.7" right="0.7" top="0.75"/>
  <pageSetup orientation="landscape"/>
  <drawing r:id="rId2"/>
  <legacyDrawing r:id="rId3"/>
</worksheet>
</file>